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osgrov\Documents\HSE RFP\"/>
    </mc:Choice>
  </mc:AlternateContent>
  <xr:revisionPtr revIDLastSave="0" documentId="13_ncr:1_{5B1F53B2-5FB3-4F1D-8071-C8A3484622AF}" xr6:coauthVersionLast="33" xr6:coauthVersionMax="33" xr10:uidLastSave="{00000000-0000-0000-0000-000000000000}"/>
  <bookViews>
    <workbookView xWindow="0" yWindow="0" windowWidth="24000" windowHeight="8925" xr2:uid="{2DF01AE7-D0A5-45CD-AE07-79FA9C9F3411}"/>
  </bookViews>
  <sheets>
    <sheet name="Public Site Form" sheetId="3" r:id="rId1"/>
    <sheet name="Non Public Site Form" sheetId="6" r:id="rId2"/>
    <sheet name="TSA Funding Chart" sheetId="5" state="hidden" r:id="rId3"/>
  </sheets>
  <definedNames>
    <definedName name="A_Sessions">'Public Site Form'!$E$36:$E$39</definedName>
    <definedName name="chart_with_caps">'TSA Funding Chart'!$A$1:$D$41</definedName>
    <definedName name="Full_Chart">'TSA Funding Chart'!$A$1:$C$41</definedName>
    <definedName name="NAME_OF_TSA">'TSA Funding Chart'!$A$1:$B$41</definedName>
    <definedName name="Region_Rate">'TSA Funding Chart'!$A$2:$C$41</definedName>
    <definedName name="single_TSA_Cap">'Public Site Form'!$B$61</definedName>
    <definedName name="total_reimbursement">'Public Site Form'!$E$57:$E$59</definedName>
    <definedName name="TSA_Drop_Down">'TSA Funding Chart'!$A$2:$A$41</definedName>
    <definedName name="TSA_Name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6" l="1"/>
  <c r="B54" i="3"/>
  <c r="B61" i="3" s="1"/>
  <c r="E26" i="3"/>
  <c r="E27" i="3" s="1"/>
  <c r="B57" i="3" l="1"/>
  <c r="C54" i="3"/>
  <c r="F40" i="3"/>
  <c r="D54" i="3" s="1"/>
  <c r="E40" i="3"/>
  <c r="E42" i="3" s="1"/>
  <c r="E54" i="3" l="1"/>
  <c r="E55" i="3" s="1"/>
  <c r="E57" i="3" s="1"/>
  <c r="E40" i="6"/>
  <c r="B57" i="6" l="1"/>
  <c r="F40" i="6"/>
  <c r="E42" i="6"/>
  <c r="E26" i="6"/>
  <c r="E27" i="6" s="1"/>
  <c r="C54" i="6" l="1"/>
  <c r="D54" i="6"/>
  <c r="E54" i="6" l="1"/>
  <c r="E55" i="6" s="1"/>
  <c r="E57" i="6" s="1"/>
  <c r="E5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NB</author>
  </authors>
  <commentList>
    <comment ref="B57" authorId="0" shapeId="0" xr:uid="{53B14825-296A-4873-B694-CF869DBFDF0B}">
      <text>
        <r>
          <rPr>
            <b/>
            <sz val="8"/>
            <color indexed="81"/>
            <rFont val="Tahoma"/>
            <charset val="1"/>
          </rPr>
          <t>NB:</t>
        </r>
        <r>
          <rPr>
            <sz val="8"/>
            <color indexed="81"/>
            <rFont val="Tahoma"/>
            <charset val="1"/>
          </rPr>
          <t xml:space="preserve">
A stretch, but is there anyway to get this to automatically populate? We corrected that quite a bit last time
A-This will auto populate when a TSA is chosen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NB</author>
  </authors>
  <commentList>
    <comment ref="C57" authorId="0" shapeId="0" xr:uid="{2C6908E8-C167-4E68-B9B5-8ABF16872C5B}">
      <text>
        <r>
          <rPr>
            <b/>
            <sz val="8"/>
            <color indexed="81"/>
            <rFont val="Tahoma"/>
            <charset val="1"/>
          </rPr>
          <t>NB:</t>
        </r>
        <r>
          <rPr>
            <sz val="8"/>
            <color indexed="81"/>
            <rFont val="Tahoma"/>
            <charset val="1"/>
          </rPr>
          <t xml:space="preserve">
Not reimbursement rate, but the number we are using for calculating award amounts, right? </t>
        </r>
      </text>
    </comment>
  </commentList>
</comments>
</file>

<file path=xl/sharedStrings.xml><?xml version="1.0" encoding="utf-8"?>
<sst xmlns="http://schemas.openxmlformats.org/spreadsheetml/2006/main" count="270" uniqueCount="109">
  <si>
    <t xml:space="preserve">English </t>
  </si>
  <si>
    <t>Paper Based</t>
  </si>
  <si>
    <t xml:space="preserve">Computer Based </t>
  </si>
  <si>
    <t xml:space="preserve">Spanish </t>
  </si>
  <si>
    <t xml:space="preserve">Paper-Based </t>
  </si>
  <si>
    <t>Computer Based</t>
  </si>
  <si>
    <t>NY</t>
  </si>
  <si>
    <t>Proposed Annual Number of Regular Examinees</t>
  </si>
  <si>
    <t>TSA Percentage of Accommodations</t>
  </si>
  <si>
    <t>B</t>
  </si>
  <si>
    <t>C</t>
  </si>
  <si>
    <t xml:space="preserve">   A          </t>
  </si>
  <si>
    <t>TSA TOTAL HSE EXAMINEES TO BE TESTED AND COST PROPOSAL FOR HSE TESTING REIMBURSEMENT RFP      40 POINTS</t>
  </si>
  <si>
    <t>Regular Large Group Test Session Examinees  (Defined as Attendance of 10 or more examinees in a regular large group test session)</t>
  </si>
  <si>
    <t>DIRECTIONS</t>
  </si>
  <si>
    <t>TOMPKINS</t>
  </si>
  <si>
    <t>ULSTER</t>
  </si>
  <si>
    <t>WESTCHESTER PUTNAM</t>
  </si>
  <si>
    <t>YONKERS</t>
  </si>
  <si>
    <t xml:space="preserve"> A = Sessions</t>
  </si>
  <si>
    <t>B = Examinees</t>
  </si>
  <si>
    <t>BRONX</t>
  </si>
  <si>
    <t>KINGS</t>
  </si>
  <si>
    <t>NEW YORK/MANHATTAN</t>
  </si>
  <si>
    <t>QUEENS</t>
  </si>
  <si>
    <t>RICHMOND</t>
  </si>
  <si>
    <t>ALB SCHEN SCHO</t>
  </si>
  <si>
    <t>BROOME TIOGA</t>
  </si>
  <si>
    <t>CATTA ALLEG</t>
  </si>
  <si>
    <t>CAYON ON CORTLAND</t>
  </si>
  <si>
    <t>SYRACUSE</t>
  </si>
  <si>
    <t>CHAUTAUGUA</t>
  </si>
  <si>
    <t>CLINTON ESSEX</t>
  </si>
  <si>
    <t>DEL CHEN OTSEGO</t>
  </si>
  <si>
    <t>DUTCHESS</t>
  </si>
  <si>
    <t>ERIE</t>
  </si>
  <si>
    <t>BUFFALO</t>
  </si>
  <si>
    <t>FRANKIN</t>
  </si>
  <si>
    <t>GEN WYOM LIVINGSTON</t>
  </si>
  <si>
    <t>HAMIL FULTON MONT</t>
  </si>
  <si>
    <t>HERKIMER MAD ONEIDA</t>
  </si>
  <si>
    <t>JEFFERSON LEWIS</t>
  </si>
  <si>
    <t>MONROE</t>
  </si>
  <si>
    <t>ROCHESTER</t>
  </si>
  <si>
    <t>NASSAU</t>
  </si>
  <si>
    <t>ONTARIO SENE WAYNE</t>
  </si>
  <si>
    <t>ORANGE</t>
  </si>
  <si>
    <t>ORLEANS NIAGARA</t>
  </si>
  <si>
    <t>OSWEGO</t>
  </si>
  <si>
    <t>RENN COLUM GREENE</t>
  </si>
  <si>
    <t>ROCKLAND</t>
  </si>
  <si>
    <t>SARA WARREN WASH</t>
  </si>
  <si>
    <t>SCHUYLER CHEMUNG STEUBEN</t>
  </si>
  <si>
    <t>ST. LAWRENCE</t>
  </si>
  <si>
    <t>SUFFOLK</t>
  </si>
  <si>
    <t>SULLIVAN</t>
  </si>
  <si>
    <t>NAME OF TSA</t>
  </si>
  <si>
    <t xml:space="preserve">% OF EXAMINEES </t>
  </si>
  <si>
    <t>CAYUGA ON CORTLAND</t>
  </si>
  <si>
    <t>FRANKLIN</t>
  </si>
  <si>
    <t>HSE Public Site Form</t>
  </si>
  <si>
    <t>For Item #1, please complete all required fields.</t>
  </si>
  <si>
    <t xml:space="preserve">RFP Applicants must complete the following fields providing information for each proposed public test site in the TSA. Applications which include Non-Public HSE sites must complete the Non-Public Addendum Site Form for each proposed HSE Non-Public site. </t>
  </si>
  <si>
    <t>Please enter the Proposed Annual Number of Regular Examinees in the chart below. Please complete all fields.</t>
  </si>
  <si>
    <t>The proposed number of annual examinees cannot exceed the number of examinees for the TSA found on Chart 2.</t>
  </si>
  <si>
    <t xml:space="preserve">(reimbursement rate is $25.00 per regular examinee tested)  </t>
  </si>
  <si>
    <t>Total Regular Examinees</t>
  </si>
  <si>
    <t xml:space="preserve">Regular Small Group Test Sessions and Examinees  (Defined as Attendance of 9 or less examinees in a regular small group test session) </t>
  </si>
  <si>
    <t>Total Small Group Test Sessions &amp; Examinees</t>
  </si>
  <si>
    <t>Cannot Exceed 4 Total Sessions and 36 Examinees Annually</t>
  </si>
  <si>
    <t>In Column B, enter the number of proposed examinees to be tested at the test site for each type of regular small group  test session below. Cannot exceed 9 examiness per test session and cannot excees 36 total examinees annually.</t>
  </si>
  <si>
    <t xml:space="preserve">In Column A, enter the proposed number of regular small group test sessions  to be scheduled annually at the test site for each type of test session below. Cannot exceed 4 test sessions annually.   </t>
  </si>
  <si>
    <t xml:space="preserve">    </t>
  </si>
  <si>
    <t xml:space="preserve">         Total Requested Reimbursement</t>
  </si>
  <si>
    <t xml:space="preserve">(reimbursement rate is $225.00 per regular small group test session)  </t>
  </si>
  <si>
    <t xml:space="preserve">Accommodation Test Sessions (Defined as attendance of examinees with DRC approved accommodations). Each TSA has a projected percentage of annual examinees to be tested with accommodations found on Chart 2.  </t>
  </si>
  <si>
    <t xml:space="preserve">For Column A, select the TSA in which the proposed test site is located (needs to match TSA selected in item 1).  </t>
  </si>
  <si>
    <t xml:space="preserve">Column B will populate the TSA percentage of annual examinees to be tested with accommodations for the proposed test site.  </t>
  </si>
  <si>
    <t>Column C  will calculate the proposed total number of examinees for the test site based upon the total examinees indicated in Items 2 and 3 (b) above.</t>
  </si>
  <si>
    <t xml:space="preserve">Proposed Total Number of Examinees </t>
  </si>
  <si>
    <t>D</t>
  </si>
  <si>
    <t xml:space="preserve">  </t>
  </si>
  <si>
    <t>Column D will calculate the projected number of annual examinees to be tested with accommodations at the proposed test site.</t>
  </si>
  <si>
    <t>Region Rate</t>
  </si>
  <si>
    <t xml:space="preserve">Projected Number of Examinees w/ accommodations    </t>
  </si>
  <si>
    <r>
      <t xml:space="preserve">TSA </t>
    </r>
    <r>
      <rPr>
        <sz val="12"/>
        <rFont val="Calibri"/>
        <family val="2"/>
        <scheme val="minor"/>
      </rPr>
      <t>(Select from Drop Down menu)</t>
    </r>
  </si>
  <si>
    <r>
      <t xml:space="preserve">TSA </t>
    </r>
    <r>
      <rPr>
        <sz val="12"/>
        <rFont val="Calibri"/>
        <family val="2"/>
        <scheme val="minor"/>
      </rPr>
      <t>(Select from the drop down menu)</t>
    </r>
  </si>
  <si>
    <r>
      <t xml:space="preserve">Test Site Name </t>
    </r>
    <r>
      <rPr>
        <sz val="12"/>
        <rFont val="Calibri"/>
        <family val="2"/>
        <scheme val="minor"/>
      </rPr>
      <t>(Type Text)</t>
    </r>
  </si>
  <si>
    <r>
      <t xml:space="preserve">Test Site Street Address </t>
    </r>
    <r>
      <rPr>
        <sz val="12"/>
        <rFont val="Calibri"/>
        <family val="2"/>
        <scheme val="minor"/>
      </rPr>
      <t>(Type Text)</t>
    </r>
  </si>
  <si>
    <r>
      <t xml:space="preserve">City </t>
    </r>
    <r>
      <rPr>
        <sz val="12"/>
        <rFont val="Calibri"/>
        <family val="2"/>
        <scheme val="minor"/>
      </rPr>
      <t>(Type Text)</t>
    </r>
  </si>
  <si>
    <r>
      <t xml:space="preserve">State </t>
    </r>
    <r>
      <rPr>
        <sz val="12"/>
        <rFont val="Calibri"/>
        <family val="2"/>
        <scheme val="minor"/>
      </rPr>
      <t>(Type Text)</t>
    </r>
  </si>
  <si>
    <r>
      <t xml:space="preserve">Zipcode </t>
    </r>
    <r>
      <rPr>
        <sz val="12"/>
        <rFont val="Calibri"/>
        <family val="2"/>
        <scheme val="minor"/>
      </rPr>
      <t>(Type Text)</t>
    </r>
  </si>
  <si>
    <t xml:space="preserve">(reimbursement rate is $338 downstate and $300 upstate)  </t>
  </si>
  <si>
    <t>Additonal Test Site(s)</t>
  </si>
  <si>
    <t>HSE Non-Public Site Form</t>
  </si>
  <si>
    <t>SCHENECTADY- SCHOHARIE</t>
  </si>
  <si>
    <t>BROOME- TIOGA</t>
  </si>
  <si>
    <t>ALBANY</t>
  </si>
  <si>
    <t xml:space="preserve">Proposed Total Number of Regular Examinees </t>
  </si>
  <si>
    <t>TSA</t>
  </si>
  <si>
    <t>Total projected reimbursement for accommodated examinees for the TSA</t>
  </si>
  <si>
    <t xml:space="preserve">Total Public Site requested reimbursement </t>
  </si>
  <si>
    <t xml:space="preserve">Total Non Public Site requested reimbursement </t>
  </si>
  <si>
    <t>Total Requested Reimbursement</t>
  </si>
  <si>
    <t>Funds available</t>
  </si>
  <si>
    <t>TSA Funds Available</t>
  </si>
  <si>
    <t>If proposing testing at Non-Public sites, complete the Non Public site form located below</t>
  </si>
  <si>
    <t>Total Reimbursement cannot exceed the TSA funds available</t>
  </si>
  <si>
    <t>Total Reimbursement (Public &amp; Non-Public) if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</si>
</sst>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9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4" borderId="0" applyNumberFormat="0" applyBorder="0" applyAlignment="0" applyProtection="0"/>
    <xf numFmtId="0" fontId="2" fillId="5" borderId="0" applyNumberFormat="0" applyBorder="0" applyAlignment="0" applyProtection="0"/>
  </cellStyleXfs>
  <cellXfs count="102">
    <xf numFmtId="0" fontId="0" fillId="0" borderId="0" xfId="0"/>
    <xf numFmtId="0" fontId="0" fillId="0" borderId="0" xfId="0" applyFill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0" xfId="0" applyFont="1"/>
    <xf numFmtId="0" fontId="4" fillId="0" borderId="0" xfId="0" applyFont="1" applyAlignment="1"/>
    <xf numFmtId="0" fontId="10" fillId="0" borderId="0" xfId="0" applyFont="1" applyFill="1" applyBorder="1"/>
    <xf numFmtId="0" fontId="8" fillId="0" borderId="0" xfId="0" applyFont="1" applyFill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10" fillId="0" borderId="0" xfId="0" applyFont="1" applyAlignment="1">
      <alignment horizontal="center"/>
    </xf>
    <xf numFmtId="0" fontId="6" fillId="0" borderId="0" xfId="0" applyFont="1"/>
    <xf numFmtId="0" fontId="3" fillId="0" borderId="1" xfId="0" applyFont="1" applyFill="1" applyBorder="1" applyAlignment="1">
      <alignment horizontal="center"/>
    </xf>
    <xf numFmtId="0" fontId="12" fillId="0" borderId="0" xfId="0" applyFont="1"/>
    <xf numFmtId="0" fontId="4" fillId="0" borderId="0" xfId="0" applyFont="1" applyFill="1" applyBorder="1"/>
    <xf numFmtId="0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1" applyNumberFormat="1" applyFont="1"/>
    <xf numFmtId="10" fontId="0" fillId="0" borderId="0" xfId="0" applyNumberFormat="1"/>
    <xf numFmtId="0" fontId="0" fillId="0" borderId="1" xfId="0" applyBorder="1"/>
    <xf numFmtId="44" fontId="0" fillId="0" borderId="0" xfId="1" applyFont="1"/>
    <xf numFmtId="9" fontId="0" fillId="0" borderId="0" xfId="2" applyFont="1"/>
    <xf numFmtId="10" fontId="0" fillId="3" borderId="0" xfId="0" applyNumberFormat="1" applyFill="1" applyAlignment="1">
      <alignment horizontal="right"/>
    </xf>
    <xf numFmtId="10" fontId="0" fillId="2" borderId="0" xfId="0" applyNumberFormat="1" applyFill="1"/>
    <xf numFmtId="0" fontId="12" fillId="0" borderId="0" xfId="0" applyFont="1" applyFill="1" applyAlignment="1">
      <alignment horizontal="center" wrapText="1"/>
    </xf>
    <xf numFmtId="164" fontId="3" fillId="0" borderId="0" xfId="0" applyNumberFormat="1" applyFont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Border="1"/>
    <xf numFmtId="0" fontId="10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" xfId="2" applyNumberFormat="1" applyFont="1" applyBorder="1"/>
    <xf numFmtId="10" fontId="0" fillId="0" borderId="0" xfId="0" applyNumberFormat="1" applyFill="1"/>
    <xf numFmtId="0" fontId="0" fillId="0" borderId="0" xfId="0" applyBorder="1"/>
    <xf numFmtId="0" fontId="0" fillId="0" borderId="0" xfId="0" applyFill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 applyBorder="1"/>
    <xf numFmtId="0" fontId="1" fillId="0" borderId="0" xfId="0" applyFont="1" applyFill="1" applyBorder="1"/>
    <xf numFmtId="49" fontId="6" fillId="0" borderId="0" xfId="0" applyNumberFormat="1" applyFont="1" applyFill="1" applyBorder="1" applyAlignment="1">
      <alignment horizontal="center"/>
    </xf>
    <xf numFmtId="0" fontId="14" fillId="0" borderId="0" xfId="0" applyFont="1"/>
    <xf numFmtId="0" fontId="15" fillId="4" borderId="0" xfId="3" applyFont="1" applyAlignment="1">
      <alignment horizontal="left"/>
    </xf>
    <xf numFmtId="0" fontId="15" fillId="4" borderId="0" xfId="3" applyFont="1" applyBorder="1"/>
    <xf numFmtId="0" fontId="15" fillId="4" borderId="0" xfId="3" applyFont="1"/>
    <xf numFmtId="9" fontId="0" fillId="0" borderId="1" xfId="2" applyFont="1" applyBorder="1"/>
    <xf numFmtId="44" fontId="4" fillId="0" borderId="0" xfId="1" applyFont="1" applyBorder="1"/>
    <xf numFmtId="44" fontId="4" fillId="0" borderId="0" xfId="0" applyNumberFormat="1" applyFont="1"/>
    <xf numFmtId="0" fontId="10" fillId="0" borderId="0" xfId="0" applyFont="1" applyBorder="1" applyAlignment="1">
      <alignment horizontal="center"/>
    </xf>
    <xf numFmtId="0" fontId="12" fillId="0" borderId="0" xfId="0" applyFont="1" applyFill="1" applyAlignment="1">
      <alignment horizontal="left" wrapText="1"/>
    </xf>
    <xf numFmtId="0" fontId="3" fillId="0" borderId="0" xfId="0" applyFont="1" applyAlignment="1">
      <alignment horizontal="right"/>
    </xf>
    <xf numFmtId="0" fontId="4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4" fillId="0" borderId="1" xfId="0" applyNumberFormat="1" applyFont="1" applyBorder="1"/>
    <xf numFmtId="164" fontId="3" fillId="0" borderId="0" xfId="0" applyNumberFormat="1" applyFont="1" applyBorder="1"/>
    <xf numFmtId="44" fontId="0" fillId="0" borderId="0" xfId="0" applyNumberFormat="1"/>
    <xf numFmtId="0" fontId="18" fillId="0" borderId="0" xfId="0" applyFont="1" applyBorder="1"/>
    <xf numFmtId="164" fontId="18" fillId="0" borderId="0" xfId="1" applyNumberFormat="1" applyFont="1" applyFill="1" applyBorder="1"/>
    <xf numFmtId="0" fontId="6" fillId="0" borderId="0" xfId="4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Fill="1" applyBorder="1" applyProtection="1"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1" applyNumberFormat="1" applyFont="1" applyFill="1" applyBorder="1" applyAlignment="1" applyProtection="1">
      <alignment horizontal="center"/>
      <protection locked="0"/>
    </xf>
    <xf numFmtId="0" fontId="3" fillId="0" borderId="2" xfId="0" applyNumberFormat="1" applyFont="1" applyFill="1" applyBorder="1" applyAlignment="1" applyProtection="1">
      <alignment horizontal="center"/>
      <protection locked="0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44" fontId="18" fillId="0" borderId="0" xfId="1" applyFont="1" applyFill="1" applyBorder="1"/>
    <xf numFmtId="0" fontId="1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/>
    <xf numFmtId="0" fontId="19" fillId="0" borderId="0" xfId="0" applyFont="1" applyBorder="1" applyAlignment="1">
      <alignment horizontal="center"/>
    </xf>
  </cellXfs>
  <cellStyles count="5">
    <cellStyle name="20% - Accent6" xfId="4" builtinId="50"/>
    <cellStyle name="Currency" xfId="1" builtinId="4"/>
    <cellStyle name="Neutral" xfId="3" builtinId="2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B6445-702F-47BB-88F2-15FB6BDB37E2}">
  <sheetPr>
    <tabColor theme="4" tint="0.39997558519241921"/>
    <pageSetUpPr fitToPage="1"/>
  </sheetPr>
  <dimension ref="A1:Y120"/>
  <sheetViews>
    <sheetView tabSelected="1" topLeftCell="A40" zoomScaleNormal="100" workbookViewId="0">
      <selection activeCell="E6" sqref="E6"/>
    </sheetView>
  </sheetViews>
  <sheetFormatPr defaultRowHeight="15" x14ac:dyDescent="0.25"/>
  <cols>
    <col min="1" max="1" width="10.85546875" customWidth="1"/>
    <col min="2" max="2" width="38.85546875" customWidth="1"/>
    <col min="3" max="3" width="36.140625" customWidth="1"/>
    <col min="4" max="4" width="45.85546875" customWidth="1"/>
    <col min="5" max="5" width="55.42578125" customWidth="1"/>
    <col min="6" max="6" width="18.7109375" customWidth="1"/>
    <col min="7" max="7" width="19.85546875" customWidth="1"/>
    <col min="36" max="37" width="9.140625" customWidth="1"/>
    <col min="39" max="42" width="9.140625" customWidth="1"/>
  </cols>
  <sheetData>
    <row r="1" spans="1:25" ht="18.75" x14ac:dyDescent="0.3">
      <c r="A1" s="80" t="s">
        <v>12</v>
      </c>
      <c r="B1" s="80"/>
      <c r="C1" s="80"/>
      <c r="D1" s="80"/>
      <c r="E1" s="80"/>
      <c r="F1" s="80"/>
      <c r="G1" s="80"/>
      <c r="H1" s="14"/>
      <c r="I1" s="3"/>
      <c r="J1" s="3"/>
      <c r="K1" s="3"/>
      <c r="L1" s="3"/>
      <c r="M1" s="3"/>
      <c r="N1" s="3"/>
    </row>
    <row r="2" spans="1:25" ht="15.75" x14ac:dyDescent="0.25">
      <c r="A2" s="79" t="s">
        <v>60</v>
      </c>
      <c r="B2" s="79"/>
      <c r="C2" s="79"/>
      <c r="D2" s="79"/>
      <c r="E2" s="79"/>
      <c r="F2" s="79"/>
      <c r="G2" s="79"/>
    </row>
    <row r="3" spans="1:25" ht="15.75" x14ac:dyDescent="0.25">
      <c r="A3" s="19" t="s">
        <v>14</v>
      </c>
    </row>
    <row r="4" spans="1:25" s="3" customFormat="1" ht="18.75" customHeight="1" x14ac:dyDescent="0.3">
      <c r="A4" s="83" t="s">
        <v>62</v>
      </c>
      <c r="B4" s="83"/>
      <c r="C4" s="83"/>
      <c r="D4" s="83"/>
      <c r="E4" s="83"/>
      <c r="F4" s="68"/>
      <c r="G4" s="68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25" ht="26.25" customHeight="1" x14ac:dyDescent="0.3">
      <c r="A5" s="83"/>
      <c r="B5" s="83"/>
      <c r="C5" s="83"/>
      <c r="D5" s="83"/>
      <c r="E5" s="83"/>
      <c r="F5" s="68"/>
      <c r="G5" s="68"/>
    </row>
    <row r="6" spans="1:25" ht="15" customHeight="1" x14ac:dyDescent="0.3">
      <c r="A6" s="81" t="s">
        <v>61</v>
      </c>
      <c r="B6" s="81"/>
      <c r="C6" s="33"/>
      <c r="D6" s="33"/>
      <c r="E6" s="33"/>
      <c r="F6" s="33"/>
      <c r="G6" s="33"/>
    </row>
    <row r="8" spans="1:25" ht="15.75" x14ac:dyDescent="0.25">
      <c r="A8" s="69">
        <v>1</v>
      </c>
      <c r="B8" s="20" t="s">
        <v>85</v>
      </c>
      <c r="C8" s="20" t="s">
        <v>87</v>
      </c>
      <c r="D8" s="20" t="s">
        <v>88</v>
      </c>
      <c r="E8" s="20" t="s">
        <v>89</v>
      </c>
      <c r="F8" s="20" t="s">
        <v>90</v>
      </c>
      <c r="G8" s="20" t="s">
        <v>91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75" x14ac:dyDescent="0.25">
      <c r="A9" s="3"/>
      <c r="B9" s="91"/>
      <c r="C9" s="91"/>
      <c r="D9" s="92"/>
      <c r="E9" s="92"/>
      <c r="F9" s="92" t="s">
        <v>6</v>
      </c>
      <c r="G9" s="9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x14ac:dyDescent="0.25">
      <c r="A10" s="3"/>
      <c r="B10" s="41" t="s">
        <v>93</v>
      </c>
      <c r="C10" s="22"/>
      <c r="D10" s="9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x14ac:dyDescent="0.25">
      <c r="A11" s="3"/>
      <c r="B11" s="20" t="s">
        <v>87</v>
      </c>
      <c r="C11" s="20" t="s">
        <v>88</v>
      </c>
      <c r="D11" s="20" t="s">
        <v>89</v>
      </c>
      <c r="E11" s="20" t="s">
        <v>90</v>
      </c>
      <c r="F11" s="20" t="s">
        <v>91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x14ac:dyDescent="0.25">
      <c r="A12" s="3"/>
      <c r="B12" s="91"/>
      <c r="C12" s="92"/>
      <c r="D12" s="92"/>
      <c r="E12" s="92" t="s">
        <v>6</v>
      </c>
      <c r="F12" s="9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x14ac:dyDescent="0.25">
      <c r="A13" s="3"/>
      <c r="B13" s="22"/>
      <c r="C13" s="22"/>
      <c r="D13" s="9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x14ac:dyDescent="0.25">
      <c r="A14" s="3"/>
      <c r="B14" s="20" t="s">
        <v>87</v>
      </c>
      <c r="C14" s="20" t="s">
        <v>88</v>
      </c>
      <c r="D14" s="20" t="s">
        <v>89</v>
      </c>
      <c r="E14" s="20" t="s">
        <v>90</v>
      </c>
      <c r="F14" s="20" t="s">
        <v>91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x14ac:dyDescent="0.25">
      <c r="A15" s="3"/>
      <c r="B15" s="91"/>
      <c r="C15" s="92"/>
      <c r="D15" s="92"/>
      <c r="E15" s="92" t="s">
        <v>6</v>
      </c>
      <c r="F15" s="9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x14ac:dyDescent="0.25">
      <c r="A16" s="3"/>
      <c r="B16" s="22"/>
      <c r="C16" s="22"/>
      <c r="D16" s="9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75" x14ac:dyDescent="0.25">
      <c r="A17" s="6">
        <v>2</v>
      </c>
      <c r="B17" s="84" t="s">
        <v>13</v>
      </c>
      <c r="C17" s="84"/>
      <c r="D17" s="84"/>
      <c r="E17" s="84"/>
      <c r="F17" s="6"/>
      <c r="G17" s="6"/>
      <c r="H17" s="6"/>
      <c r="I17" s="6"/>
      <c r="J17" s="3"/>
      <c r="K17" s="6"/>
      <c r="L17" s="6"/>
      <c r="M17" s="6"/>
      <c r="N17" s="6"/>
      <c r="O17" s="3"/>
      <c r="P17" s="3"/>
      <c r="Q17" s="3"/>
      <c r="R17" s="6"/>
      <c r="S17" s="3"/>
      <c r="T17" s="3"/>
      <c r="U17" s="3"/>
      <c r="V17" s="3"/>
      <c r="W17" s="3"/>
      <c r="X17" s="3"/>
      <c r="Y17" s="6"/>
    </row>
    <row r="18" spans="1:25" ht="15.75" x14ac:dyDescent="0.25">
      <c r="A18" s="6"/>
      <c r="B18" s="85" t="s">
        <v>64</v>
      </c>
      <c r="C18" s="85"/>
      <c r="D18" s="85"/>
      <c r="E18" s="85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3"/>
      <c r="X18" s="3"/>
      <c r="Y18" s="3"/>
    </row>
    <row r="19" spans="1:25" ht="15.75" x14ac:dyDescent="0.25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82" t="s">
        <v>63</v>
      </c>
      <c r="B20" s="82"/>
      <c r="C20" s="82"/>
      <c r="D20" s="82"/>
      <c r="E20" s="82"/>
      <c r="F20" s="6"/>
      <c r="G20" s="6"/>
      <c r="H20" s="6"/>
      <c r="I20" s="6"/>
      <c r="J20" s="6"/>
      <c r="K20" s="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6"/>
      <c r="B21" s="25"/>
      <c r="C21" s="25"/>
      <c r="D21" s="25"/>
      <c r="E21" s="25" t="s">
        <v>7</v>
      </c>
      <c r="F21" s="7"/>
      <c r="G21" s="7"/>
      <c r="H21" s="6"/>
      <c r="I21" s="6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6"/>
      <c r="B22" s="5"/>
      <c r="C22" s="25" t="s">
        <v>0</v>
      </c>
      <c r="D22" s="8" t="s">
        <v>1</v>
      </c>
      <c r="E22" s="93"/>
      <c r="F22" s="6"/>
      <c r="G22" s="6"/>
      <c r="H22" s="6"/>
      <c r="I22" s="6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6"/>
      <c r="B23" s="5"/>
      <c r="C23" s="8"/>
      <c r="D23" s="8" t="s">
        <v>2</v>
      </c>
      <c r="E23" s="93"/>
      <c r="F23" s="6"/>
      <c r="G23" s="6"/>
      <c r="H23" s="6"/>
      <c r="I23" s="6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6"/>
      <c r="B24" s="5"/>
      <c r="C24" s="25" t="s">
        <v>3</v>
      </c>
      <c r="D24" s="8" t="s">
        <v>4</v>
      </c>
      <c r="E24" s="93"/>
      <c r="F24" s="6"/>
      <c r="G24" s="6"/>
      <c r="H24" s="6"/>
      <c r="I24" s="6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6"/>
      <c r="B25" s="6"/>
      <c r="C25" s="3"/>
      <c r="D25" s="8" t="s">
        <v>5</v>
      </c>
      <c r="E25" s="93"/>
      <c r="F25" s="6"/>
      <c r="G25" s="6"/>
      <c r="H25" s="6"/>
      <c r="I25" s="6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6"/>
      <c r="B26" s="25"/>
      <c r="C26" s="82" t="s">
        <v>66</v>
      </c>
      <c r="D26" s="82"/>
      <c r="E26" s="23">
        <f>SUM(E22:E25)</f>
        <v>0</v>
      </c>
      <c r="F26" s="6"/>
      <c r="G26" s="3"/>
      <c r="H26" s="3"/>
      <c r="I26" s="11"/>
      <c r="J26" s="11"/>
      <c r="K26" s="11"/>
      <c r="L26" s="11"/>
      <c r="M26" s="11"/>
      <c r="N26" s="11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.75" x14ac:dyDescent="0.25">
      <c r="A27" s="6"/>
      <c r="B27" s="7"/>
      <c r="C27" s="82" t="s">
        <v>103</v>
      </c>
      <c r="D27" s="82"/>
      <c r="E27" s="34">
        <f>E26*25</f>
        <v>0</v>
      </c>
      <c r="F27" s="6"/>
      <c r="G27" s="6"/>
      <c r="H27" s="6"/>
      <c r="I27" s="11"/>
      <c r="J27" s="11"/>
      <c r="K27" s="11"/>
      <c r="L27" s="11"/>
      <c r="M27" s="11"/>
      <c r="N27" s="11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x14ac:dyDescent="0.25">
      <c r="A28" s="6"/>
      <c r="B28" s="5"/>
      <c r="C28" s="87" t="s">
        <v>65</v>
      </c>
      <c r="D28" s="87"/>
      <c r="E28" s="5"/>
      <c r="F28" s="6"/>
      <c r="G28" s="6"/>
      <c r="H28" s="6"/>
      <c r="I28" s="6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x14ac:dyDescent="0.25">
      <c r="A30" s="6">
        <v>3</v>
      </c>
      <c r="B30" s="84" t="s">
        <v>67</v>
      </c>
      <c r="C30" s="84"/>
      <c r="D30" s="84"/>
      <c r="E30" s="84"/>
      <c r="F30" s="6"/>
      <c r="G30" s="6"/>
      <c r="H30" s="6"/>
      <c r="I30" s="6"/>
      <c r="J30" s="6"/>
      <c r="K30" s="6"/>
      <c r="L30" s="6"/>
      <c r="M30" s="6"/>
      <c r="N30" s="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x14ac:dyDescent="0.25">
      <c r="A31" s="6"/>
      <c r="B31" s="86" t="s">
        <v>71</v>
      </c>
      <c r="C31" s="86"/>
      <c r="D31" s="86"/>
      <c r="E31" s="8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3"/>
      <c r="S31" s="3"/>
      <c r="T31" s="3"/>
      <c r="U31" s="3"/>
      <c r="V31" s="3"/>
      <c r="W31" s="3"/>
      <c r="X31" s="3"/>
      <c r="Y31" s="3"/>
    </row>
    <row r="32" spans="1:25" ht="15.75" x14ac:dyDescent="0.25">
      <c r="A32" s="6"/>
      <c r="B32" s="86"/>
      <c r="C32" s="86"/>
      <c r="D32" s="86"/>
      <c r="E32" s="8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3"/>
      <c r="S32" s="3"/>
      <c r="T32" s="3"/>
      <c r="U32" s="3"/>
      <c r="V32" s="3"/>
      <c r="W32" s="3"/>
      <c r="X32" s="3"/>
      <c r="Y32" s="3"/>
    </row>
    <row r="33" spans="1:25" ht="15.75" x14ac:dyDescent="0.25">
      <c r="A33" s="6"/>
      <c r="B33" s="86" t="s">
        <v>70</v>
      </c>
      <c r="C33" s="86"/>
      <c r="D33" s="86"/>
      <c r="E33" s="8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3"/>
      <c r="U33" s="3"/>
      <c r="V33" s="3"/>
      <c r="W33" s="3"/>
      <c r="X33" s="3"/>
      <c r="Y33" s="3"/>
    </row>
    <row r="34" spans="1:25" ht="15.75" x14ac:dyDescent="0.25">
      <c r="A34" s="6"/>
      <c r="B34" s="86"/>
      <c r="C34" s="86"/>
      <c r="D34" s="86"/>
      <c r="E34" s="86"/>
      <c r="F34" s="3"/>
      <c r="G34" s="16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.75" x14ac:dyDescent="0.25">
      <c r="A35" s="6"/>
      <c r="B35" s="6"/>
      <c r="C35" s="6"/>
      <c r="D35" s="3"/>
      <c r="E35" s="35" t="s">
        <v>19</v>
      </c>
      <c r="F35" s="35" t="s">
        <v>20</v>
      </c>
      <c r="G35" s="22"/>
      <c r="H35" s="3"/>
      <c r="I35" s="3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5.75" x14ac:dyDescent="0.25">
      <c r="A36" s="6"/>
      <c r="B36" s="5"/>
      <c r="C36" s="25" t="s">
        <v>0</v>
      </c>
      <c r="D36" s="8" t="s">
        <v>1</v>
      </c>
      <c r="E36" s="94"/>
      <c r="F36" s="95"/>
      <c r="G36" s="22"/>
      <c r="H36" s="13"/>
      <c r="I36" s="11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5.75" x14ac:dyDescent="0.25">
      <c r="A37" s="6"/>
      <c r="B37" s="5"/>
      <c r="C37" s="25"/>
      <c r="D37" s="8" t="s">
        <v>2</v>
      </c>
      <c r="E37" s="94"/>
      <c r="F37" s="95"/>
      <c r="G37" s="41"/>
      <c r="H37" s="13"/>
      <c r="I37" s="11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8.75" customHeight="1" x14ac:dyDescent="0.25">
      <c r="A38" s="6"/>
      <c r="B38" s="5"/>
      <c r="C38" s="25" t="s">
        <v>3</v>
      </c>
      <c r="D38" s="8" t="s">
        <v>4</v>
      </c>
      <c r="E38" s="94"/>
      <c r="F38" s="95"/>
      <c r="G38" s="41"/>
      <c r="H38" s="13"/>
      <c r="I38" s="11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5.75" x14ac:dyDescent="0.25">
      <c r="A39" s="6"/>
      <c r="B39" s="6"/>
      <c r="C39" s="6"/>
      <c r="D39" s="8" t="s">
        <v>5</v>
      </c>
      <c r="E39" s="94"/>
      <c r="F39" s="95"/>
      <c r="G39" s="41"/>
      <c r="H39" s="13"/>
      <c r="I39" s="11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.75" x14ac:dyDescent="0.25">
      <c r="A40" s="6"/>
      <c r="B40" s="5"/>
      <c r="C40" s="82" t="s">
        <v>68</v>
      </c>
      <c r="D40" s="82"/>
      <c r="E40" s="36">
        <f>SUMIF(A_Sessions,"&lt;5")</f>
        <v>0</v>
      </c>
      <c r="F40" s="43">
        <f>SUM(F36:F39)</f>
        <v>0</v>
      </c>
      <c r="G40" s="37"/>
      <c r="H40" s="3"/>
      <c r="I40" s="12"/>
      <c r="J40" s="4"/>
      <c r="K40" s="2"/>
      <c r="L40" s="6"/>
      <c r="M40" s="3"/>
      <c r="N40" s="3"/>
      <c r="O40" s="42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5.75" x14ac:dyDescent="0.25">
      <c r="A41" s="6"/>
      <c r="B41" s="25"/>
      <c r="C41" s="90" t="s">
        <v>69</v>
      </c>
      <c r="D41" s="82"/>
      <c r="E41" s="38"/>
      <c r="F41" s="39"/>
      <c r="G41" s="37"/>
      <c r="H41" s="3"/>
      <c r="I41" s="12"/>
      <c r="J41" s="4"/>
      <c r="K41" s="2"/>
      <c r="L41" s="6"/>
      <c r="M41" s="3"/>
      <c r="N41" s="3"/>
      <c r="O41" s="42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5.75" x14ac:dyDescent="0.25">
      <c r="A42" s="7" t="s">
        <v>72</v>
      </c>
      <c r="B42" s="5"/>
      <c r="C42" s="82" t="s">
        <v>73</v>
      </c>
      <c r="D42" s="82"/>
      <c r="E42" s="24">
        <f>E40*225</f>
        <v>0</v>
      </c>
      <c r="F42" s="26"/>
      <c r="G42" s="3"/>
      <c r="H42" s="18"/>
      <c r="I42" s="11"/>
      <c r="J42" s="1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75" x14ac:dyDescent="0.25">
      <c r="A43" s="6"/>
      <c r="B43" s="40"/>
      <c r="C43" s="90" t="s">
        <v>74</v>
      </c>
      <c r="D43" s="90"/>
      <c r="E43" s="6"/>
      <c r="F43" s="6"/>
      <c r="G43" s="6"/>
      <c r="H43" s="6"/>
      <c r="I43" s="6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.75" x14ac:dyDescent="0.25">
      <c r="A45" s="6">
        <v>4</v>
      </c>
      <c r="B45" s="83" t="s">
        <v>75</v>
      </c>
      <c r="C45" s="83"/>
      <c r="D45" s="83"/>
      <c r="E45" s="83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3"/>
      <c r="S45" s="3"/>
      <c r="T45" s="3"/>
      <c r="U45" s="3"/>
      <c r="V45" s="3"/>
      <c r="W45" s="3"/>
      <c r="X45" s="3"/>
      <c r="Y45" s="3"/>
    </row>
    <row r="46" spans="1:25" ht="15.75" x14ac:dyDescent="0.25">
      <c r="A46" s="6"/>
      <c r="B46" s="83"/>
      <c r="C46" s="83"/>
      <c r="D46" s="83"/>
      <c r="E46" s="83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3"/>
      <c r="S46" s="3"/>
      <c r="T46" s="3"/>
      <c r="U46" s="3"/>
      <c r="V46" s="3"/>
      <c r="W46" s="3"/>
      <c r="X46" s="3"/>
      <c r="Y46" s="3"/>
    </row>
    <row r="47" spans="1:25" ht="15.75" x14ac:dyDescent="0.25">
      <c r="A47" s="6"/>
      <c r="B47" s="6" t="s">
        <v>76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3"/>
      <c r="S47" s="3"/>
      <c r="T47" s="3"/>
      <c r="U47" s="3"/>
      <c r="V47" s="3"/>
      <c r="W47" s="3"/>
      <c r="X47" s="3"/>
      <c r="Y47" s="3"/>
    </row>
    <row r="48" spans="1:25" ht="15.75" x14ac:dyDescent="0.25">
      <c r="A48" s="6"/>
      <c r="B48" s="6" t="s">
        <v>77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3"/>
      <c r="S48" s="3"/>
      <c r="T48" s="3"/>
      <c r="U48" s="3"/>
      <c r="V48" s="3"/>
      <c r="W48" s="3"/>
      <c r="X48" s="3"/>
      <c r="Y48" s="3"/>
    </row>
    <row r="49" spans="1:25" ht="15.75" x14ac:dyDescent="0.25">
      <c r="A49" s="6"/>
      <c r="B49" s="6" t="s">
        <v>78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3"/>
      <c r="S49" s="3"/>
      <c r="T49" s="3"/>
      <c r="U49" s="3"/>
      <c r="V49" s="3"/>
      <c r="W49" s="3"/>
      <c r="X49" s="3"/>
      <c r="Y49" s="3"/>
    </row>
    <row r="50" spans="1:25" ht="15.75" x14ac:dyDescent="0.25">
      <c r="A50" s="6"/>
      <c r="B50" s="6" t="s">
        <v>82</v>
      </c>
      <c r="C50" s="6"/>
      <c r="D50" s="6"/>
      <c r="E50" s="6"/>
      <c r="F50" s="6"/>
      <c r="G50" s="6"/>
      <c r="H50" s="6"/>
      <c r="I50" s="6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3"/>
      <c r="S51" s="3"/>
      <c r="T51" s="3"/>
      <c r="U51" s="3"/>
      <c r="V51" s="3"/>
      <c r="W51" s="3"/>
      <c r="X51" s="3"/>
      <c r="Y51" s="3"/>
    </row>
    <row r="52" spans="1:25" ht="15.75" x14ac:dyDescent="0.25">
      <c r="A52" s="3"/>
      <c r="B52" s="10" t="s">
        <v>11</v>
      </c>
      <c r="C52" s="10" t="s">
        <v>9</v>
      </c>
      <c r="D52" s="10" t="s">
        <v>10</v>
      </c>
      <c r="E52" s="10" t="s">
        <v>80</v>
      </c>
      <c r="F52" s="15"/>
      <c r="G52" s="15"/>
      <c r="H52" s="16"/>
      <c r="I52" s="16"/>
      <c r="J52" s="1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x14ac:dyDescent="0.25">
      <c r="A53" s="3"/>
      <c r="B53" s="10" t="s">
        <v>99</v>
      </c>
      <c r="C53" s="10" t="s">
        <v>8</v>
      </c>
      <c r="D53" s="10" t="s">
        <v>98</v>
      </c>
      <c r="E53" s="44" t="s">
        <v>84</v>
      </c>
      <c r="F53" s="17" t="s">
        <v>81</v>
      </c>
      <c r="G53" s="17"/>
      <c r="H53" s="17"/>
      <c r="I53" s="17"/>
      <c r="J53" s="17"/>
      <c r="K53" s="6"/>
      <c r="L53" s="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x14ac:dyDescent="0.25">
      <c r="A54" s="3"/>
      <c r="B54" s="28" t="e">
        <f>VLOOKUP(B9,Full_Chart,1,FALSE)</f>
        <v>#N/A</v>
      </c>
      <c r="C54" s="64" t="e">
        <f>VLOOKUP(B54,Full_Chart,2,FALSE)</f>
        <v>#N/A</v>
      </c>
      <c r="D54" s="46">
        <f>SUM(E26,F40)</f>
        <v>0</v>
      </c>
      <c r="E54" s="74" t="e">
        <f>C54*D54</f>
        <v>#N/A</v>
      </c>
      <c r="F54" s="16"/>
      <c r="G54" s="16"/>
      <c r="H54" s="16"/>
      <c r="I54" s="16"/>
      <c r="J54" s="1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.75" x14ac:dyDescent="0.25">
      <c r="A55" s="3"/>
      <c r="B55" s="6"/>
      <c r="C55" s="82" t="s">
        <v>100</v>
      </c>
      <c r="D55" s="82"/>
      <c r="E55" s="66" t="e">
        <f>E54*B57</f>
        <v>#N/A</v>
      </c>
      <c r="F55" s="3"/>
      <c r="G55" s="3"/>
      <c r="H55" s="16"/>
      <c r="I55" s="16"/>
      <c r="J55" s="1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x14ac:dyDescent="0.25">
      <c r="A56" s="3"/>
      <c r="B56" s="6" t="s">
        <v>83</v>
      </c>
      <c r="C56" s="88" t="s">
        <v>92</v>
      </c>
      <c r="D56" s="88"/>
      <c r="E56" s="76"/>
      <c r="F56" s="3"/>
      <c r="G56" s="3"/>
      <c r="H56" s="16"/>
      <c r="I56" s="16"/>
      <c r="J56" s="1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x14ac:dyDescent="0.25">
      <c r="A57" s="3"/>
      <c r="B57" s="65" t="e">
        <f>VLOOKUP(B54,Region_Rate,3,FALSE)</f>
        <v>#N/A</v>
      </c>
      <c r="C57" s="99" t="s">
        <v>101</v>
      </c>
      <c r="D57" s="99"/>
      <c r="E57" s="100" t="e">
        <f>SUM(E27, E42, E55)</f>
        <v>#N/A</v>
      </c>
      <c r="F57" s="17"/>
      <c r="G57" s="17"/>
      <c r="H57" s="17"/>
      <c r="I57" s="15"/>
      <c r="J57" s="4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75" x14ac:dyDescent="0.25">
      <c r="A58" s="3"/>
      <c r="B58" s="6"/>
      <c r="C58" s="98" t="s">
        <v>107</v>
      </c>
      <c r="D58" s="98"/>
      <c r="E58" s="6"/>
      <c r="F58" s="3"/>
      <c r="G58" s="3"/>
      <c r="H58" s="16"/>
      <c r="I58" s="67"/>
      <c r="J58" s="16"/>
      <c r="K58" s="11"/>
      <c r="L58" s="11"/>
      <c r="M58" s="11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5.75" x14ac:dyDescent="0.25">
      <c r="C59" s="97" t="s">
        <v>108</v>
      </c>
      <c r="D59" s="98"/>
      <c r="E59" s="78" t="e">
        <f>SUM(E57,'Non Public Site Form'!E57)</f>
        <v>#N/A</v>
      </c>
      <c r="H59" s="48"/>
      <c r="I59" s="48"/>
      <c r="J59" s="48"/>
    </row>
    <row r="60" spans="1:25" ht="20.45" customHeight="1" x14ac:dyDescent="0.25">
      <c r="A60" s="48"/>
      <c r="B60" s="77" t="s">
        <v>105</v>
      </c>
      <c r="C60" s="101" t="s">
        <v>106</v>
      </c>
      <c r="D60" s="101"/>
      <c r="E60" s="48"/>
    </row>
    <row r="61" spans="1:25" x14ac:dyDescent="0.25">
      <c r="A61" s="49"/>
      <c r="B61" s="96" t="e">
        <f>VLOOKUP(B54,chart_with_caps,4,FALSE)</f>
        <v>#N/A</v>
      </c>
    </row>
    <row r="62" spans="1:25" x14ac:dyDescent="0.25">
      <c r="A62" s="49"/>
      <c r="B62" s="49"/>
      <c r="C62" s="49"/>
      <c r="D62" s="49"/>
      <c r="E62" s="49"/>
    </row>
    <row r="63" spans="1:25" s="3" customFormat="1" ht="15.75" x14ac:dyDescent="0.25">
      <c r="A63" s="50"/>
      <c r="B63" s="50"/>
      <c r="C63" s="50"/>
      <c r="D63" s="50"/>
      <c r="E63" s="50"/>
      <c r="F63" s="55"/>
      <c r="G63" s="50"/>
      <c r="H63" s="56"/>
      <c r="I63" s="22"/>
      <c r="J63" s="22"/>
      <c r="K63" s="22"/>
      <c r="L63" s="22"/>
      <c r="M63" s="22"/>
    </row>
    <row r="64" spans="1:25" s="3" customFormat="1" ht="15.75" x14ac:dyDescent="0.25">
      <c r="A64" s="41"/>
      <c r="B64" s="51"/>
      <c r="C64" s="51"/>
      <c r="D64" s="41"/>
      <c r="E64" s="41"/>
      <c r="F64" s="52"/>
      <c r="G64" s="57"/>
      <c r="H64" s="57"/>
      <c r="I64" s="41"/>
      <c r="J64" s="41"/>
      <c r="K64" s="41"/>
      <c r="L64" s="41"/>
      <c r="M64" s="41"/>
      <c r="N64" s="6"/>
      <c r="O64" s="6"/>
    </row>
    <row r="65" spans="1:22" s="3" customFormat="1" ht="15.75" x14ac:dyDescent="0.25">
      <c r="A65" s="52"/>
      <c r="B65" s="51"/>
      <c r="C65" s="51"/>
      <c r="D65" s="22"/>
      <c r="E65" s="22"/>
      <c r="F65" s="22"/>
      <c r="G65" s="50"/>
      <c r="H65" s="50"/>
      <c r="I65" s="58"/>
      <c r="J65" s="41"/>
      <c r="K65" s="41"/>
      <c r="L65" s="41"/>
      <c r="M65" s="41"/>
      <c r="N65" s="6"/>
      <c r="O65" s="6"/>
    </row>
    <row r="66" spans="1:22" s="3" customFormat="1" ht="15.75" x14ac:dyDescent="0.25">
      <c r="A66" s="50"/>
      <c r="B66" s="50"/>
      <c r="C66" s="50"/>
      <c r="D66" s="50"/>
      <c r="E66" s="53"/>
      <c r="F66" s="54"/>
      <c r="G66" s="50"/>
      <c r="H66" s="54"/>
      <c r="I66" s="58"/>
      <c r="J66" s="41"/>
      <c r="K66" s="41"/>
      <c r="L66" s="41"/>
      <c r="M66" s="41"/>
      <c r="N66" s="6"/>
      <c r="O66" s="6"/>
    </row>
    <row r="67" spans="1:22" s="3" customFormat="1" ht="15.75" x14ac:dyDescent="0.25">
      <c r="A67" s="53"/>
      <c r="B67" s="51"/>
      <c r="C67" s="51"/>
      <c r="D67" s="54"/>
      <c r="E67" s="54"/>
      <c r="F67" s="54"/>
      <c r="G67" s="54"/>
      <c r="H67" s="54"/>
      <c r="I67" s="58"/>
      <c r="J67" s="41"/>
      <c r="K67" s="41"/>
      <c r="L67" s="41"/>
      <c r="M67" s="41"/>
      <c r="N67" s="6"/>
      <c r="O67" s="6"/>
    </row>
    <row r="68" spans="1:22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</row>
    <row r="69" spans="1:22" x14ac:dyDescent="0.25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</row>
    <row r="70" spans="1:22" s="3" customFormat="1" ht="15.75" x14ac:dyDescent="0.25">
      <c r="A70" s="41"/>
      <c r="B70" s="41"/>
      <c r="C70" s="41"/>
      <c r="D70" s="41"/>
      <c r="E70" s="41"/>
      <c r="F70" s="52"/>
      <c r="G70" s="41"/>
      <c r="H70" s="54"/>
      <c r="I70" s="58"/>
      <c r="J70" s="41"/>
      <c r="K70" s="41"/>
      <c r="L70" s="41"/>
      <c r="M70" s="41"/>
      <c r="N70" s="6"/>
      <c r="O70" s="6"/>
    </row>
    <row r="71" spans="1:22" s="6" customFormat="1" ht="15.75" x14ac:dyDescent="0.25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19"/>
      <c r="O71" s="19"/>
      <c r="P71" s="19"/>
      <c r="Q71" s="19"/>
      <c r="R71" s="19"/>
      <c r="S71" s="19"/>
      <c r="T71" s="19"/>
      <c r="U71" s="19"/>
      <c r="V71" s="19"/>
    </row>
    <row r="72" spans="1:22" s="3" customFormat="1" ht="15.75" x14ac:dyDescent="0.25">
      <c r="A72" s="41"/>
      <c r="B72" s="53"/>
      <c r="C72" s="53"/>
      <c r="D72" s="54"/>
      <c r="E72" s="54"/>
      <c r="F72" s="50"/>
      <c r="G72" s="50"/>
      <c r="H72" s="54"/>
      <c r="I72" s="58"/>
      <c r="J72" s="41"/>
      <c r="K72" s="41"/>
      <c r="L72" s="41"/>
      <c r="M72" s="41"/>
      <c r="N72" s="6"/>
      <c r="O72" s="6"/>
    </row>
    <row r="73" spans="1:22" s="3" customFormat="1" ht="15.75" x14ac:dyDescent="0.25">
      <c r="A73" s="41"/>
      <c r="B73" s="53"/>
      <c r="C73" s="53"/>
      <c r="D73" s="54"/>
      <c r="E73" s="59"/>
      <c r="F73" s="50"/>
      <c r="G73" s="50"/>
      <c r="H73" s="54"/>
      <c r="I73" s="50"/>
      <c r="J73" s="41"/>
      <c r="K73" s="41"/>
      <c r="L73" s="41"/>
      <c r="M73" s="53"/>
      <c r="N73" s="6"/>
      <c r="O73" s="6"/>
    </row>
    <row r="74" spans="1:22" s="3" customFormat="1" ht="15.75" x14ac:dyDescent="0.25">
      <c r="A74" s="41"/>
      <c r="B74" s="53"/>
      <c r="C74" s="53"/>
      <c r="D74" s="54"/>
      <c r="E74" s="54"/>
      <c r="F74" s="54"/>
      <c r="G74" s="54"/>
      <c r="H74" s="54"/>
      <c r="I74" s="54"/>
      <c r="J74" s="53"/>
      <c r="K74" s="53"/>
      <c r="L74" s="53"/>
      <c r="M74" s="53"/>
      <c r="N74" s="6"/>
      <c r="O74" s="6"/>
    </row>
    <row r="75" spans="1:22" x14ac:dyDescent="0.2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</row>
    <row r="76" spans="1:22" x14ac:dyDescent="0.25">
      <c r="A76" s="49"/>
      <c r="B76" s="1"/>
      <c r="C76" s="1"/>
      <c r="D76" s="1"/>
      <c r="E76" s="1"/>
    </row>
    <row r="77" spans="1:22" x14ac:dyDescent="0.25">
      <c r="A77" s="1"/>
      <c r="B77" s="1"/>
      <c r="C77" s="1"/>
      <c r="D77" s="1"/>
      <c r="E77" s="1"/>
    </row>
    <row r="78" spans="1:22" x14ac:dyDescent="0.25">
      <c r="A78" s="1"/>
      <c r="B78" s="1"/>
      <c r="C78" s="1"/>
      <c r="D78" s="47"/>
      <c r="E78" s="1"/>
    </row>
    <row r="79" spans="1:22" x14ac:dyDescent="0.25">
      <c r="A79" s="1"/>
      <c r="B79" s="1"/>
      <c r="C79" s="1"/>
      <c r="D79" s="1"/>
      <c r="E79" s="1"/>
    </row>
    <row r="80" spans="1:22" x14ac:dyDescent="0.25">
      <c r="A80" s="1"/>
      <c r="B80" s="1"/>
      <c r="C80" s="1"/>
      <c r="D80" s="1"/>
      <c r="E80" s="1"/>
    </row>
    <row r="81" spans="1:24" x14ac:dyDescent="0.25">
      <c r="A81" s="1"/>
      <c r="B81" s="1"/>
      <c r="C81" s="1"/>
      <c r="D81" s="1"/>
      <c r="E81" s="1"/>
    </row>
    <row r="82" spans="1:24" hidden="1" x14ac:dyDescent="0.25">
      <c r="A82" s="1"/>
      <c r="B82" s="1"/>
      <c r="C82" s="1"/>
      <c r="D82" s="1"/>
      <c r="E82" s="1"/>
      <c r="X82" t="s">
        <v>21</v>
      </c>
    </row>
    <row r="83" spans="1:24" hidden="1" x14ac:dyDescent="0.25">
      <c r="A83" s="1"/>
      <c r="B83" s="1"/>
      <c r="C83" s="1"/>
      <c r="D83" s="1"/>
      <c r="E83" s="1"/>
      <c r="X83" t="s">
        <v>22</v>
      </c>
    </row>
    <row r="84" spans="1:24" hidden="1" x14ac:dyDescent="0.25">
      <c r="A84" s="1"/>
      <c r="B84" s="1"/>
      <c r="C84" s="1"/>
      <c r="D84" s="1"/>
      <c r="E84" s="1"/>
      <c r="X84" t="s">
        <v>23</v>
      </c>
    </row>
    <row r="85" spans="1:24" hidden="1" x14ac:dyDescent="0.25">
      <c r="A85" s="1"/>
      <c r="B85" s="1"/>
      <c r="C85" s="1"/>
      <c r="D85" s="1"/>
      <c r="E85" s="1"/>
      <c r="X85" t="s">
        <v>24</v>
      </c>
    </row>
    <row r="86" spans="1:24" hidden="1" x14ac:dyDescent="0.25">
      <c r="A86" s="1"/>
      <c r="B86" s="1"/>
      <c r="C86" s="1"/>
      <c r="D86" s="1"/>
      <c r="E86" s="1"/>
      <c r="X86" t="s">
        <v>25</v>
      </c>
    </row>
    <row r="87" spans="1:24" hidden="1" x14ac:dyDescent="0.25">
      <c r="A87" s="1"/>
      <c r="B87" s="1"/>
      <c r="C87" s="1"/>
      <c r="D87" s="1"/>
      <c r="E87" s="1"/>
      <c r="X87" t="s">
        <v>26</v>
      </c>
    </row>
    <row r="88" spans="1:24" hidden="1" x14ac:dyDescent="0.25">
      <c r="A88" s="1"/>
      <c r="B88" s="1"/>
      <c r="C88" s="1"/>
      <c r="D88" s="1"/>
      <c r="E88" s="1"/>
      <c r="X88" t="s">
        <v>27</v>
      </c>
    </row>
    <row r="89" spans="1:24" hidden="1" x14ac:dyDescent="0.25">
      <c r="A89" s="1"/>
      <c r="B89" s="1"/>
      <c r="C89" s="1"/>
      <c r="D89" s="1"/>
      <c r="E89" s="1"/>
      <c r="X89" t="s">
        <v>28</v>
      </c>
    </row>
    <row r="90" spans="1:24" hidden="1" x14ac:dyDescent="0.25">
      <c r="A90" s="1"/>
      <c r="B90" s="1"/>
      <c r="C90" s="1"/>
      <c r="D90" s="1"/>
      <c r="E90" s="1"/>
      <c r="X90" t="s">
        <v>29</v>
      </c>
    </row>
    <row r="91" spans="1:24" hidden="1" x14ac:dyDescent="0.25">
      <c r="A91" s="1"/>
      <c r="B91" s="1"/>
      <c r="C91" s="1"/>
      <c r="D91" s="1"/>
      <c r="E91" s="1"/>
      <c r="X91" t="s">
        <v>30</v>
      </c>
    </row>
    <row r="92" spans="1:24" hidden="1" x14ac:dyDescent="0.25">
      <c r="A92" s="1"/>
      <c r="B92" s="1"/>
      <c r="C92" s="1"/>
      <c r="D92" s="1"/>
      <c r="E92" s="1"/>
      <c r="X92" t="s">
        <v>31</v>
      </c>
    </row>
    <row r="93" spans="1:24" hidden="1" x14ac:dyDescent="0.25">
      <c r="A93" s="1"/>
      <c r="B93" s="1"/>
      <c r="C93" s="1"/>
      <c r="D93" s="1"/>
      <c r="E93" s="1"/>
      <c r="X93" t="s">
        <v>32</v>
      </c>
    </row>
    <row r="94" spans="1:24" hidden="1" x14ac:dyDescent="0.25">
      <c r="A94" s="1"/>
      <c r="B94" s="1"/>
      <c r="C94" s="1"/>
      <c r="D94" s="1"/>
      <c r="E94" s="1"/>
      <c r="X94" t="s">
        <v>33</v>
      </c>
    </row>
    <row r="95" spans="1:24" hidden="1" x14ac:dyDescent="0.25">
      <c r="A95" s="1"/>
      <c r="B95" s="1"/>
      <c r="C95" s="1"/>
      <c r="D95" s="1"/>
      <c r="E95" s="1"/>
      <c r="X95" t="s">
        <v>34</v>
      </c>
    </row>
    <row r="96" spans="1:24" hidden="1" x14ac:dyDescent="0.25">
      <c r="A96" s="1"/>
      <c r="B96" s="1"/>
      <c r="C96" s="1"/>
      <c r="D96" s="1"/>
      <c r="E96" s="1"/>
      <c r="X96" t="s">
        <v>35</v>
      </c>
    </row>
    <row r="97" spans="1:24" hidden="1" x14ac:dyDescent="0.25">
      <c r="A97" s="1"/>
      <c r="B97" s="1"/>
      <c r="C97" s="1"/>
      <c r="D97" s="1"/>
      <c r="E97" s="1"/>
      <c r="X97" t="s">
        <v>36</v>
      </c>
    </row>
    <row r="98" spans="1:24" hidden="1" x14ac:dyDescent="0.25">
      <c r="A98" s="1"/>
      <c r="B98" s="1"/>
      <c r="C98" s="1"/>
      <c r="D98" s="1"/>
      <c r="E98" s="1"/>
      <c r="X98" t="s">
        <v>37</v>
      </c>
    </row>
    <row r="99" spans="1:24" hidden="1" x14ac:dyDescent="0.25">
      <c r="A99" s="1"/>
      <c r="B99" s="1"/>
      <c r="C99" s="1"/>
      <c r="D99" s="1"/>
      <c r="E99" s="1"/>
      <c r="X99" t="s">
        <v>38</v>
      </c>
    </row>
    <row r="100" spans="1:24" hidden="1" x14ac:dyDescent="0.25">
      <c r="A100" s="1"/>
      <c r="B100" s="1"/>
      <c r="C100" s="1"/>
      <c r="D100" s="1"/>
      <c r="E100" s="1"/>
      <c r="X100" t="s">
        <v>39</v>
      </c>
    </row>
    <row r="101" spans="1:24" hidden="1" x14ac:dyDescent="0.25">
      <c r="A101" s="1"/>
      <c r="B101" s="1"/>
      <c r="C101" s="1"/>
      <c r="D101" s="1"/>
      <c r="E101" s="1"/>
      <c r="X101" t="s">
        <v>40</v>
      </c>
    </row>
    <row r="102" spans="1:24" hidden="1" x14ac:dyDescent="0.25">
      <c r="A102" s="1"/>
      <c r="B102" s="1"/>
      <c r="C102" s="1"/>
      <c r="D102" s="1"/>
      <c r="E102" s="1"/>
      <c r="X102" t="s">
        <v>41</v>
      </c>
    </row>
    <row r="103" spans="1:24" hidden="1" x14ac:dyDescent="0.25">
      <c r="A103" s="1"/>
      <c r="B103" s="1"/>
      <c r="C103" s="1"/>
      <c r="D103" s="1"/>
      <c r="E103" s="1"/>
      <c r="X103" t="s">
        <v>42</v>
      </c>
    </row>
    <row r="104" spans="1:24" hidden="1" x14ac:dyDescent="0.25">
      <c r="A104" s="1"/>
      <c r="B104" s="1"/>
      <c r="C104" s="1"/>
      <c r="D104" s="1"/>
      <c r="E104" s="1"/>
      <c r="X104" t="s">
        <v>43</v>
      </c>
    </row>
    <row r="105" spans="1:24" hidden="1" x14ac:dyDescent="0.25">
      <c r="A105" s="1"/>
      <c r="B105" s="1"/>
      <c r="C105" s="1"/>
      <c r="D105" s="1"/>
      <c r="E105" s="1"/>
      <c r="X105" t="s">
        <v>44</v>
      </c>
    </row>
    <row r="106" spans="1:24" hidden="1" x14ac:dyDescent="0.25">
      <c r="A106" s="1"/>
      <c r="B106" s="1"/>
      <c r="C106" s="1"/>
      <c r="D106" s="1"/>
      <c r="E106" s="1"/>
      <c r="X106" t="s">
        <v>45</v>
      </c>
    </row>
    <row r="107" spans="1:24" hidden="1" x14ac:dyDescent="0.25">
      <c r="A107" s="1"/>
      <c r="B107" s="1"/>
      <c r="C107" s="1"/>
      <c r="D107" s="1"/>
      <c r="E107" s="1"/>
      <c r="X107" t="s">
        <v>46</v>
      </c>
    </row>
    <row r="108" spans="1:24" hidden="1" x14ac:dyDescent="0.25">
      <c r="A108" s="1"/>
      <c r="B108" s="1"/>
      <c r="C108" s="1"/>
      <c r="D108" s="1"/>
      <c r="E108" s="1"/>
      <c r="X108" t="s">
        <v>47</v>
      </c>
    </row>
    <row r="109" spans="1:24" hidden="1" x14ac:dyDescent="0.25">
      <c r="A109" s="1"/>
      <c r="B109" s="1"/>
      <c r="C109" s="1"/>
      <c r="D109" s="1"/>
      <c r="E109" s="1"/>
      <c r="X109" t="s">
        <v>48</v>
      </c>
    </row>
    <row r="110" spans="1:24" hidden="1" x14ac:dyDescent="0.25">
      <c r="A110" s="1"/>
      <c r="B110" s="1"/>
      <c r="C110" s="1"/>
      <c r="D110" s="1"/>
      <c r="E110" s="1"/>
      <c r="X110" t="s">
        <v>49</v>
      </c>
    </row>
    <row r="111" spans="1:24" hidden="1" x14ac:dyDescent="0.25">
      <c r="A111" s="1"/>
      <c r="B111" s="1"/>
      <c r="C111" s="1"/>
      <c r="D111" s="1"/>
      <c r="E111" s="1"/>
      <c r="X111" t="s">
        <v>50</v>
      </c>
    </row>
    <row r="112" spans="1:24" hidden="1" x14ac:dyDescent="0.25">
      <c r="A112" s="1"/>
      <c r="B112" s="1"/>
      <c r="C112" s="1"/>
      <c r="D112" s="1"/>
      <c r="E112" s="1"/>
      <c r="X112" t="s">
        <v>51</v>
      </c>
    </row>
    <row r="113" spans="1:24" hidden="1" x14ac:dyDescent="0.25">
      <c r="A113" s="1"/>
      <c r="B113" s="1"/>
      <c r="C113" s="1"/>
      <c r="D113" s="1"/>
      <c r="E113" s="1"/>
      <c r="X113" t="s">
        <v>52</v>
      </c>
    </row>
    <row r="114" spans="1:24" hidden="1" x14ac:dyDescent="0.25">
      <c r="A114" s="1"/>
      <c r="B114" s="1"/>
      <c r="C114" s="1"/>
      <c r="D114" s="1"/>
      <c r="E114" s="1"/>
      <c r="X114" t="s">
        <v>53</v>
      </c>
    </row>
    <row r="115" spans="1:24" hidden="1" x14ac:dyDescent="0.25">
      <c r="A115" s="1"/>
      <c r="B115" s="1"/>
      <c r="C115" s="1"/>
      <c r="D115" s="1"/>
      <c r="E115" s="1"/>
      <c r="X115" t="s">
        <v>54</v>
      </c>
    </row>
    <row r="116" spans="1:24" hidden="1" x14ac:dyDescent="0.25">
      <c r="A116" s="1"/>
      <c r="B116" s="1"/>
      <c r="C116" s="1"/>
      <c r="D116" s="1"/>
      <c r="E116" s="1"/>
      <c r="X116" t="s">
        <v>55</v>
      </c>
    </row>
    <row r="117" spans="1:24" hidden="1" x14ac:dyDescent="0.25">
      <c r="A117" s="1"/>
      <c r="B117" s="1"/>
      <c r="C117" s="1"/>
      <c r="D117" s="1"/>
      <c r="E117" s="1"/>
      <c r="X117" t="s">
        <v>15</v>
      </c>
    </row>
    <row r="118" spans="1:24" hidden="1" x14ac:dyDescent="0.25">
      <c r="A118" s="1"/>
      <c r="B118" s="1"/>
      <c r="C118" s="1"/>
      <c r="D118" s="1"/>
      <c r="E118" s="1"/>
      <c r="X118" t="s">
        <v>16</v>
      </c>
    </row>
    <row r="119" spans="1:24" hidden="1" x14ac:dyDescent="0.25">
      <c r="A119" s="1"/>
      <c r="B119" s="1"/>
      <c r="C119" s="1"/>
      <c r="D119" s="1"/>
      <c r="E119" s="1"/>
      <c r="X119" t="s">
        <v>17</v>
      </c>
    </row>
    <row r="120" spans="1:24" hidden="1" x14ac:dyDescent="0.25">
      <c r="A120" s="1"/>
      <c r="B120" s="1"/>
      <c r="C120" s="1"/>
      <c r="D120" s="1"/>
      <c r="E120" s="1"/>
      <c r="X120" t="s">
        <v>18</v>
      </c>
    </row>
  </sheetData>
  <sheetProtection algorithmName="SHA-512" hashValue="p3Sr49rwEBORFBH1zgLj69OH5LaRy/V6XaB35vt3wyZ2KybneR5+nfyPkIK2CWUOnkwHBpe+w6WAyUIVjIgnnQ==" saltValue="60soMOkg9H/hd4yw/8la6A==" spinCount="100000" sheet="1" objects="1" scenarios="1"/>
  <mergeCells count="24">
    <mergeCell ref="C58:D58"/>
    <mergeCell ref="C55:D55"/>
    <mergeCell ref="C27:D27"/>
    <mergeCell ref="C43:D43"/>
    <mergeCell ref="B45:E46"/>
    <mergeCell ref="C40:D40"/>
    <mergeCell ref="C41:D41"/>
    <mergeCell ref="C42:D42"/>
    <mergeCell ref="C60:D60"/>
    <mergeCell ref="A2:G2"/>
    <mergeCell ref="A1:G1"/>
    <mergeCell ref="A6:B6"/>
    <mergeCell ref="A20:E20"/>
    <mergeCell ref="C26:D26"/>
    <mergeCell ref="A4:E5"/>
    <mergeCell ref="B17:E17"/>
    <mergeCell ref="B18:E18"/>
    <mergeCell ref="B30:E30"/>
    <mergeCell ref="B33:E34"/>
    <mergeCell ref="C28:D28"/>
    <mergeCell ref="B31:E32"/>
    <mergeCell ref="C59:D59"/>
    <mergeCell ref="C56:D56"/>
    <mergeCell ref="C57:D57"/>
  </mergeCells>
  <dataValidations count="6">
    <dataValidation type="whole" operator="lessThan" allowBlank="1" showInputMessage="1" showErrorMessage="1" sqref="F36:F39" xr:uid="{DB2B5FB4-5814-461E-A9C8-598FBAB1E638}">
      <formula1>10</formula1>
    </dataValidation>
    <dataValidation type="whole" operator="lessThan" allowBlank="1" showInputMessage="1" showErrorMessage="1" sqref="E41" xr:uid="{71A8BDD2-6956-45F0-BAB7-DD8396BD9E93}">
      <formula1>5</formula1>
    </dataValidation>
    <dataValidation type="list" allowBlank="1" showInputMessage="1" showErrorMessage="1" sqref="B9" xr:uid="{A6A97843-1C9F-47CB-A66E-ECDE2917D10B}">
      <formula1>TSA_Drop_Down</formula1>
    </dataValidation>
    <dataValidation type="custom" allowBlank="1" showInputMessage="1" showErrorMessage="1" sqref="E40" xr:uid="{0F0FF642-CDE5-4A61-909F-4D5BBAC6F4C5}">
      <formula1>SUM(A_Sessions)</formula1>
    </dataValidation>
    <dataValidation type="custom" operator="lessThan" allowBlank="1" showInputMessage="1" showErrorMessage="1" sqref="E36:E39" xr:uid="{1F240BEC-D709-491E-B545-4942D6D91F05}">
      <formula1>SUM($E$36:$E$39)&lt;=4</formula1>
    </dataValidation>
    <dataValidation type="custom" allowBlank="1" showInputMessage="1" showErrorMessage="1" sqref="E59" xr:uid="{E0FF1A43-CD97-4D82-AFA3-1D09FCB0DEF5}">
      <formula1>SUM(total_reimbursement)&lt;=B61</formula1>
    </dataValidation>
  </dataValidations>
  <pageMargins left="0.25" right="0.25" top="0.75" bottom="0.75" header="0.3" footer="0.3"/>
  <pageSetup paperSize="5" scale="76" fitToHeight="0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0904F-1E2E-4B32-AEE8-FF21AC15E5B6}">
  <sheetPr>
    <tabColor theme="7" tint="0.59999389629810485"/>
    <pageSetUpPr fitToPage="1"/>
  </sheetPr>
  <dimension ref="A1:Y120"/>
  <sheetViews>
    <sheetView workbookViewId="0">
      <selection activeCell="F37" sqref="F37"/>
    </sheetView>
  </sheetViews>
  <sheetFormatPr defaultRowHeight="15" x14ac:dyDescent="0.25"/>
  <cols>
    <col min="1" max="1" width="10.85546875" customWidth="1"/>
    <col min="2" max="2" width="38.85546875" customWidth="1"/>
    <col min="3" max="3" width="36.140625" customWidth="1"/>
    <col min="4" max="4" width="37.7109375" customWidth="1"/>
    <col min="5" max="5" width="52.140625" customWidth="1"/>
    <col min="6" max="6" width="18.7109375" customWidth="1"/>
    <col min="7" max="7" width="19.85546875" customWidth="1"/>
  </cols>
  <sheetData>
    <row r="1" spans="1:25" ht="18.75" x14ac:dyDescent="0.3">
      <c r="A1" s="80" t="s">
        <v>12</v>
      </c>
      <c r="B1" s="80"/>
      <c r="C1" s="80"/>
      <c r="D1" s="80"/>
      <c r="E1" s="80"/>
      <c r="F1" s="80"/>
      <c r="G1" s="80"/>
      <c r="H1" s="14"/>
      <c r="I1" s="3"/>
      <c r="J1" s="3"/>
      <c r="K1" s="3"/>
      <c r="L1" s="3"/>
      <c r="M1" s="3"/>
      <c r="N1" s="3"/>
    </row>
    <row r="2" spans="1:25" ht="15.75" x14ac:dyDescent="0.25">
      <c r="A2" s="79" t="s">
        <v>94</v>
      </c>
      <c r="B2" s="79"/>
      <c r="C2" s="79"/>
      <c r="D2" s="79"/>
      <c r="E2" s="79"/>
      <c r="F2" s="79"/>
      <c r="G2" s="79"/>
    </row>
    <row r="3" spans="1:25" ht="15.75" x14ac:dyDescent="0.25">
      <c r="A3" s="19" t="s">
        <v>14</v>
      </c>
    </row>
    <row r="4" spans="1:25" s="3" customFormat="1" ht="18.75" customHeight="1" x14ac:dyDescent="0.3">
      <c r="A4" s="83" t="s">
        <v>62</v>
      </c>
      <c r="B4" s="83"/>
      <c r="C4" s="83"/>
      <c r="D4" s="83"/>
      <c r="E4" s="83"/>
      <c r="F4" s="68"/>
      <c r="G4" s="68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25" ht="26.25" customHeight="1" x14ac:dyDescent="0.3">
      <c r="A5" s="83"/>
      <c r="B5" s="83"/>
      <c r="C5" s="83"/>
      <c r="D5" s="83"/>
      <c r="E5" s="83"/>
      <c r="F5" s="68"/>
      <c r="G5" s="68"/>
    </row>
    <row r="6" spans="1:25" ht="15" customHeight="1" x14ac:dyDescent="0.3">
      <c r="A6" s="81" t="s">
        <v>61</v>
      </c>
      <c r="B6" s="81"/>
      <c r="C6" s="33"/>
      <c r="D6" s="33"/>
      <c r="E6" s="33"/>
      <c r="F6" s="33"/>
      <c r="G6" s="33"/>
    </row>
    <row r="8" spans="1:25" ht="15.75" x14ac:dyDescent="0.25">
      <c r="A8" s="69">
        <v>1</v>
      </c>
      <c r="B8" s="20" t="s">
        <v>85</v>
      </c>
      <c r="C8" s="20" t="s">
        <v>87</v>
      </c>
      <c r="D8" s="20" t="s">
        <v>88</v>
      </c>
      <c r="E8" s="20" t="s">
        <v>89</v>
      </c>
      <c r="F8" s="20" t="s">
        <v>90</v>
      </c>
      <c r="G8" s="20" t="s">
        <v>91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75" x14ac:dyDescent="0.25">
      <c r="A9" s="3"/>
      <c r="B9" s="91"/>
      <c r="C9" s="91"/>
      <c r="D9" s="92"/>
      <c r="E9" s="92"/>
      <c r="F9" s="92" t="s">
        <v>6</v>
      </c>
      <c r="G9" s="9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x14ac:dyDescent="0.25">
      <c r="A10" s="3"/>
      <c r="B10" s="41" t="s">
        <v>93</v>
      </c>
      <c r="C10" s="22"/>
      <c r="D10" s="9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x14ac:dyDescent="0.25">
      <c r="A11" s="3"/>
      <c r="B11" s="20" t="s">
        <v>87</v>
      </c>
      <c r="C11" s="20" t="s">
        <v>88</v>
      </c>
      <c r="D11" s="20" t="s">
        <v>89</v>
      </c>
      <c r="E11" s="20" t="s">
        <v>90</v>
      </c>
      <c r="F11" s="20" t="s">
        <v>91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x14ac:dyDescent="0.25">
      <c r="A12" s="3"/>
      <c r="B12" s="91"/>
      <c r="C12" s="92"/>
      <c r="D12" s="92"/>
      <c r="E12" s="92" t="s">
        <v>6</v>
      </c>
      <c r="F12" s="9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x14ac:dyDescent="0.25">
      <c r="A13" s="3"/>
      <c r="B13" s="22"/>
      <c r="C13" s="22"/>
      <c r="D13" s="9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x14ac:dyDescent="0.25">
      <c r="A14" s="3"/>
      <c r="B14" s="20" t="s">
        <v>87</v>
      </c>
      <c r="C14" s="20" t="s">
        <v>88</v>
      </c>
      <c r="D14" s="20" t="s">
        <v>89</v>
      </c>
      <c r="E14" s="20" t="s">
        <v>90</v>
      </c>
      <c r="F14" s="20" t="s">
        <v>91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x14ac:dyDescent="0.25">
      <c r="A15" s="3"/>
      <c r="B15" s="91"/>
      <c r="C15" s="92"/>
      <c r="D15" s="92"/>
      <c r="E15" s="92" t="s">
        <v>6</v>
      </c>
      <c r="F15" s="9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x14ac:dyDescent="0.25">
      <c r="A16" s="3"/>
      <c r="B16" s="22"/>
      <c r="C16" s="22"/>
      <c r="D16" s="9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75" x14ac:dyDescent="0.25">
      <c r="A17" s="6">
        <v>2</v>
      </c>
      <c r="B17" s="84" t="s">
        <v>13</v>
      </c>
      <c r="C17" s="84"/>
      <c r="D17" s="84"/>
      <c r="E17" s="84"/>
      <c r="F17" s="6"/>
      <c r="G17" s="6"/>
      <c r="H17" s="6"/>
      <c r="I17" s="6"/>
      <c r="J17" s="3"/>
      <c r="K17" s="6"/>
      <c r="L17" s="6"/>
      <c r="M17" s="6"/>
      <c r="N17" s="6"/>
      <c r="O17" s="3"/>
      <c r="P17" s="3"/>
      <c r="Q17" s="3"/>
      <c r="R17" s="6"/>
      <c r="S17" s="3"/>
      <c r="T17" s="3"/>
      <c r="U17" s="3"/>
      <c r="V17" s="3"/>
      <c r="W17" s="3"/>
      <c r="X17" s="3"/>
      <c r="Y17" s="6"/>
    </row>
    <row r="18" spans="1:25" ht="15.75" x14ac:dyDescent="0.25">
      <c r="A18" s="6"/>
      <c r="B18" s="85" t="s">
        <v>64</v>
      </c>
      <c r="C18" s="85"/>
      <c r="D18" s="85"/>
      <c r="E18" s="85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3"/>
      <c r="X18" s="3"/>
      <c r="Y18" s="3"/>
    </row>
    <row r="19" spans="1:25" ht="15.75" x14ac:dyDescent="0.25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82" t="s">
        <v>63</v>
      </c>
      <c r="B20" s="82"/>
      <c r="C20" s="82"/>
      <c r="D20" s="82"/>
      <c r="E20" s="82"/>
      <c r="F20" s="6"/>
      <c r="G20" s="6"/>
      <c r="H20" s="6"/>
      <c r="I20" s="6"/>
      <c r="J20" s="6"/>
      <c r="K20" s="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6"/>
      <c r="B21" s="71"/>
      <c r="C21" s="71"/>
      <c r="D21" s="71"/>
      <c r="E21" s="71" t="s">
        <v>7</v>
      </c>
      <c r="F21" s="7"/>
      <c r="G21" s="7"/>
      <c r="H21" s="6"/>
      <c r="I21" s="6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6"/>
      <c r="B22" s="71"/>
      <c r="C22" s="71" t="s">
        <v>0</v>
      </c>
      <c r="D22" s="73" t="s">
        <v>1</v>
      </c>
      <c r="E22" s="93"/>
      <c r="F22" s="6"/>
      <c r="G22" s="6"/>
      <c r="H22" s="6"/>
      <c r="I22" s="6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6"/>
      <c r="B23" s="71"/>
      <c r="C23" s="73"/>
      <c r="D23" s="73" t="s">
        <v>2</v>
      </c>
      <c r="E23" s="93"/>
      <c r="F23" s="6"/>
      <c r="G23" s="6"/>
      <c r="H23" s="6"/>
      <c r="I23" s="6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6"/>
      <c r="B24" s="71"/>
      <c r="C24" s="71" t="s">
        <v>3</v>
      </c>
      <c r="D24" s="73" t="s">
        <v>4</v>
      </c>
      <c r="E24" s="93"/>
      <c r="F24" s="6"/>
      <c r="G24" s="6"/>
      <c r="H24" s="6"/>
      <c r="I24" s="6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6"/>
      <c r="B25" s="6"/>
      <c r="C25" s="3"/>
      <c r="D25" s="73" t="s">
        <v>5</v>
      </c>
      <c r="E25" s="93"/>
      <c r="F25" s="6"/>
      <c r="G25" s="6"/>
      <c r="H25" s="6"/>
      <c r="I25" s="6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6"/>
      <c r="B26" s="71"/>
      <c r="C26" s="82" t="s">
        <v>66</v>
      </c>
      <c r="D26" s="82"/>
      <c r="E26" s="23">
        <f>SUM(E22:E25)</f>
        <v>0</v>
      </c>
      <c r="F26" s="6"/>
      <c r="G26" s="3"/>
      <c r="H26" s="3"/>
      <c r="I26" s="11"/>
      <c r="J26" s="11"/>
      <c r="K26" s="11"/>
      <c r="L26" s="11"/>
      <c r="M26" s="11"/>
      <c r="N26" s="11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.75" x14ac:dyDescent="0.25">
      <c r="A27" s="6"/>
      <c r="B27" s="7"/>
      <c r="C27" s="82" t="s">
        <v>103</v>
      </c>
      <c r="D27" s="82"/>
      <c r="E27" s="34">
        <f>E26*25</f>
        <v>0</v>
      </c>
      <c r="F27" s="6"/>
      <c r="G27" s="6"/>
      <c r="H27" s="6"/>
      <c r="I27" s="11"/>
      <c r="J27" s="11"/>
      <c r="K27" s="11"/>
      <c r="L27" s="11"/>
      <c r="M27" s="11"/>
      <c r="N27" s="11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x14ac:dyDescent="0.25">
      <c r="A28" s="6"/>
      <c r="B28" s="71"/>
      <c r="C28" s="87" t="s">
        <v>65</v>
      </c>
      <c r="D28" s="87"/>
      <c r="E28" s="71"/>
      <c r="F28" s="6"/>
      <c r="G28" s="6"/>
      <c r="H28" s="6"/>
      <c r="I28" s="6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x14ac:dyDescent="0.25">
      <c r="A30" s="6">
        <v>3</v>
      </c>
      <c r="B30" s="84" t="s">
        <v>67</v>
      </c>
      <c r="C30" s="84"/>
      <c r="D30" s="84"/>
      <c r="E30" s="84"/>
      <c r="F30" s="6"/>
      <c r="G30" s="6"/>
      <c r="H30" s="6"/>
      <c r="I30" s="6"/>
      <c r="J30" s="6"/>
      <c r="K30" s="6"/>
      <c r="L30" s="6"/>
      <c r="M30" s="6"/>
      <c r="N30" s="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x14ac:dyDescent="0.25">
      <c r="A31" s="6"/>
      <c r="B31" s="86" t="s">
        <v>71</v>
      </c>
      <c r="C31" s="86"/>
      <c r="D31" s="86"/>
      <c r="E31" s="8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3"/>
      <c r="S31" s="3"/>
      <c r="T31" s="3"/>
      <c r="U31" s="3"/>
      <c r="V31" s="3"/>
      <c r="W31" s="3"/>
      <c r="X31" s="3"/>
      <c r="Y31" s="3"/>
    </row>
    <row r="32" spans="1:25" ht="15.75" x14ac:dyDescent="0.25">
      <c r="A32" s="6"/>
      <c r="B32" s="86"/>
      <c r="C32" s="86"/>
      <c r="D32" s="86"/>
      <c r="E32" s="8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3"/>
      <c r="S32" s="3"/>
      <c r="T32" s="3"/>
      <c r="U32" s="3"/>
      <c r="V32" s="3"/>
      <c r="W32" s="3"/>
      <c r="X32" s="3"/>
      <c r="Y32" s="3"/>
    </row>
    <row r="33" spans="1:25" ht="15.75" x14ac:dyDescent="0.25">
      <c r="A33" s="6"/>
      <c r="B33" s="86" t="s">
        <v>70</v>
      </c>
      <c r="C33" s="86"/>
      <c r="D33" s="86"/>
      <c r="E33" s="8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3"/>
      <c r="U33" s="3"/>
      <c r="V33" s="3"/>
      <c r="W33" s="3"/>
      <c r="X33" s="3"/>
      <c r="Y33" s="3"/>
    </row>
    <row r="34" spans="1:25" ht="15.75" x14ac:dyDescent="0.25">
      <c r="A34" s="6"/>
      <c r="B34" s="86"/>
      <c r="C34" s="86"/>
      <c r="D34" s="86"/>
      <c r="E34" s="86"/>
      <c r="F34" s="3"/>
      <c r="G34" s="16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.75" x14ac:dyDescent="0.25">
      <c r="A35" s="6"/>
      <c r="B35" s="6"/>
      <c r="C35" s="6"/>
      <c r="D35" s="3"/>
      <c r="E35" s="35" t="s">
        <v>19</v>
      </c>
      <c r="F35" s="35" t="s">
        <v>20</v>
      </c>
      <c r="G35" s="22"/>
      <c r="H35" s="3"/>
      <c r="I35" s="3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5.75" x14ac:dyDescent="0.25">
      <c r="A36" s="6"/>
      <c r="B36" s="71"/>
      <c r="C36" s="71" t="s">
        <v>0</v>
      </c>
      <c r="D36" s="73" t="s">
        <v>1</v>
      </c>
      <c r="E36" s="94"/>
      <c r="F36" s="95"/>
      <c r="G36" s="22"/>
      <c r="H36" s="13"/>
      <c r="I36" s="11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5.75" x14ac:dyDescent="0.25">
      <c r="A37" s="6"/>
      <c r="B37" s="71"/>
      <c r="C37" s="71"/>
      <c r="D37" s="73" t="s">
        <v>2</v>
      </c>
      <c r="E37" s="94"/>
      <c r="F37" s="95"/>
      <c r="G37" s="41"/>
      <c r="H37" s="13"/>
      <c r="I37" s="11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8.75" customHeight="1" x14ac:dyDescent="0.25">
      <c r="A38" s="6"/>
      <c r="B38" s="71"/>
      <c r="C38" s="71" t="s">
        <v>3</v>
      </c>
      <c r="D38" s="73" t="s">
        <v>4</v>
      </c>
      <c r="E38" s="94"/>
      <c r="F38" s="95"/>
      <c r="G38" s="41"/>
      <c r="H38" s="13"/>
      <c r="I38" s="11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5.75" x14ac:dyDescent="0.25">
      <c r="A39" s="6"/>
      <c r="B39" s="6"/>
      <c r="C39" s="6"/>
      <c r="D39" s="73" t="s">
        <v>5</v>
      </c>
      <c r="E39" s="94"/>
      <c r="F39" s="95"/>
      <c r="G39" s="41"/>
      <c r="H39" s="13"/>
      <c r="I39" s="11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.75" x14ac:dyDescent="0.25">
      <c r="A40" s="6"/>
      <c r="B40" s="71"/>
      <c r="C40" s="82" t="s">
        <v>68</v>
      </c>
      <c r="D40" s="82"/>
      <c r="E40" s="36">
        <f>SUM(E36:E39)</f>
        <v>0</v>
      </c>
      <c r="F40" s="43">
        <f>SUM(F36:F39)</f>
        <v>0</v>
      </c>
      <c r="G40" s="37"/>
      <c r="H40" s="3"/>
      <c r="I40" s="12"/>
      <c r="J40" s="4"/>
      <c r="K40" s="2"/>
      <c r="L40" s="6"/>
      <c r="M40" s="3"/>
      <c r="N40" s="3"/>
      <c r="O40" s="42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5.75" x14ac:dyDescent="0.25">
      <c r="A41" s="6"/>
      <c r="B41" s="71"/>
      <c r="C41" s="90" t="s">
        <v>69</v>
      </c>
      <c r="D41" s="82"/>
      <c r="E41" s="38"/>
      <c r="F41" s="39"/>
      <c r="G41" s="37"/>
      <c r="H41" s="3"/>
      <c r="I41" s="12"/>
      <c r="J41" s="4"/>
      <c r="K41" s="2"/>
      <c r="L41" s="6"/>
      <c r="M41" s="3"/>
      <c r="N41" s="3"/>
      <c r="O41" s="42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5.75" x14ac:dyDescent="0.25">
      <c r="A42" s="7" t="s">
        <v>72</v>
      </c>
      <c r="B42" s="71"/>
      <c r="C42" s="82" t="s">
        <v>73</v>
      </c>
      <c r="D42" s="82"/>
      <c r="E42" s="24">
        <f>E40*225</f>
        <v>0</v>
      </c>
      <c r="F42" s="26"/>
      <c r="G42" s="3"/>
      <c r="H42" s="18"/>
      <c r="I42" s="11"/>
      <c r="J42" s="1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75" x14ac:dyDescent="0.25">
      <c r="A43" s="6"/>
      <c r="B43" s="73"/>
      <c r="C43" s="90" t="s">
        <v>74</v>
      </c>
      <c r="D43" s="90"/>
      <c r="E43" s="6"/>
      <c r="F43" s="6"/>
      <c r="G43" s="6"/>
      <c r="H43" s="6"/>
      <c r="I43" s="6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.75" x14ac:dyDescent="0.25">
      <c r="A45" s="6">
        <v>4</v>
      </c>
      <c r="B45" s="83" t="s">
        <v>75</v>
      </c>
      <c r="C45" s="83"/>
      <c r="D45" s="83"/>
      <c r="E45" s="83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3"/>
      <c r="S45" s="3"/>
      <c r="T45" s="3"/>
      <c r="U45" s="3"/>
      <c r="V45" s="3"/>
      <c r="W45" s="3"/>
      <c r="X45" s="3"/>
      <c r="Y45" s="3"/>
    </row>
    <row r="46" spans="1:25" ht="15.75" x14ac:dyDescent="0.25">
      <c r="A46" s="6"/>
      <c r="B46" s="83"/>
      <c r="C46" s="83"/>
      <c r="D46" s="83"/>
      <c r="E46" s="83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3"/>
      <c r="S46" s="3"/>
      <c r="T46" s="3"/>
      <c r="U46" s="3"/>
      <c r="V46" s="3"/>
      <c r="W46" s="3"/>
      <c r="X46" s="3"/>
      <c r="Y46" s="3"/>
    </row>
    <row r="47" spans="1:25" ht="15.75" x14ac:dyDescent="0.25">
      <c r="A47" s="6"/>
      <c r="B47" s="6" t="s">
        <v>76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3"/>
      <c r="S47" s="3"/>
      <c r="T47" s="3"/>
      <c r="U47" s="3"/>
      <c r="V47" s="3"/>
      <c r="W47" s="3"/>
      <c r="X47" s="3"/>
      <c r="Y47" s="3"/>
    </row>
    <row r="48" spans="1:25" ht="15.75" x14ac:dyDescent="0.25">
      <c r="A48" s="6"/>
      <c r="B48" s="6" t="s">
        <v>77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3"/>
      <c r="S48" s="3"/>
      <c r="T48" s="3"/>
      <c r="U48" s="3"/>
      <c r="V48" s="3"/>
      <c r="W48" s="3"/>
      <c r="X48" s="3"/>
      <c r="Y48" s="3"/>
    </row>
    <row r="49" spans="1:25" ht="15.75" x14ac:dyDescent="0.25">
      <c r="A49" s="6"/>
      <c r="B49" s="6" t="s">
        <v>78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3"/>
      <c r="S49" s="3"/>
      <c r="T49" s="3"/>
      <c r="U49" s="3"/>
      <c r="V49" s="3"/>
      <c r="W49" s="3"/>
      <c r="X49" s="3"/>
      <c r="Y49" s="3"/>
    </row>
    <row r="50" spans="1:25" ht="15.75" x14ac:dyDescent="0.25">
      <c r="A50" s="6"/>
      <c r="B50" s="6" t="s">
        <v>82</v>
      </c>
      <c r="C50" s="6"/>
      <c r="D50" s="6"/>
      <c r="E50" s="6"/>
      <c r="F50" s="6"/>
      <c r="G50" s="6"/>
      <c r="H50" s="6"/>
      <c r="I50" s="6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3"/>
      <c r="S51" s="3"/>
      <c r="T51" s="3"/>
      <c r="U51" s="3"/>
      <c r="V51" s="3"/>
      <c r="W51" s="3"/>
      <c r="X51" s="3"/>
      <c r="Y51" s="3"/>
    </row>
    <row r="52" spans="1:25" ht="15.75" x14ac:dyDescent="0.25">
      <c r="A52" s="3"/>
      <c r="B52" s="10" t="s">
        <v>11</v>
      </c>
      <c r="C52" s="10" t="s">
        <v>9</v>
      </c>
      <c r="D52" s="10" t="s">
        <v>10</v>
      </c>
      <c r="E52" s="10" t="s">
        <v>80</v>
      </c>
      <c r="F52" s="15"/>
      <c r="G52" s="15"/>
      <c r="H52" s="16"/>
      <c r="I52" s="16"/>
      <c r="J52" s="1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x14ac:dyDescent="0.25">
      <c r="A53" s="3"/>
      <c r="B53" s="10" t="s">
        <v>86</v>
      </c>
      <c r="C53" s="10" t="s">
        <v>8</v>
      </c>
      <c r="D53" s="10" t="s">
        <v>79</v>
      </c>
      <c r="E53" s="44" t="s">
        <v>84</v>
      </c>
      <c r="F53" s="17" t="s">
        <v>81</v>
      </c>
      <c r="G53" s="17"/>
      <c r="H53" s="17"/>
      <c r="I53" s="17"/>
      <c r="J53" s="17"/>
      <c r="K53" s="6"/>
      <c r="L53" s="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x14ac:dyDescent="0.25">
      <c r="A54" s="3"/>
      <c r="B54" s="28" t="e">
        <f>VLOOKUP(B9,Full_Chart,1,FALSE)</f>
        <v>#N/A</v>
      </c>
      <c r="C54" s="64" t="e">
        <f>VLOOKUP(B54,Full_Chart,2,FALSE)</f>
        <v>#N/A</v>
      </c>
      <c r="D54" s="46">
        <f>SUM(E26,F40)</f>
        <v>0</v>
      </c>
      <c r="E54" s="70" t="e">
        <f>C54*D54</f>
        <v>#N/A</v>
      </c>
      <c r="F54" s="16"/>
      <c r="G54" s="16"/>
      <c r="H54" s="16"/>
      <c r="I54" s="16"/>
      <c r="J54" s="1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.75" x14ac:dyDescent="0.25">
      <c r="A55" s="3"/>
      <c r="B55" s="6"/>
      <c r="C55" s="82" t="s">
        <v>100</v>
      </c>
      <c r="D55" s="82"/>
      <c r="E55" s="66" t="e">
        <f>E54*B57</f>
        <v>#N/A</v>
      </c>
      <c r="F55" s="3"/>
      <c r="G55" s="3"/>
      <c r="H55" s="16"/>
      <c r="I55" s="16"/>
      <c r="J55" s="1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x14ac:dyDescent="0.25">
      <c r="A56" s="3"/>
      <c r="B56" s="6" t="s">
        <v>83</v>
      </c>
      <c r="C56" s="88" t="s">
        <v>92</v>
      </c>
      <c r="D56" s="88"/>
      <c r="F56" s="3"/>
      <c r="G56" s="3"/>
      <c r="H56" s="16"/>
      <c r="I56" s="16"/>
      <c r="J56" s="1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x14ac:dyDescent="0.25">
      <c r="A57" s="3"/>
      <c r="B57" s="65" t="e">
        <f>VLOOKUP(B54,Region_Rate,3,FALSE)</f>
        <v>#N/A</v>
      </c>
      <c r="C57" s="89" t="s">
        <v>102</v>
      </c>
      <c r="D57" s="89"/>
      <c r="E57" s="75" t="e">
        <f>SUM(E27, E42, E55)</f>
        <v>#N/A</v>
      </c>
      <c r="F57" s="17"/>
      <c r="G57" s="17"/>
      <c r="H57" s="17"/>
      <c r="I57" s="15"/>
      <c r="J57" s="72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75" x14ac:dyDescent="0.25">
      <c r="A58" s="3"/>
      <c r="B58" s="6"/>
      <c r="C58" s="6"/>
      <c r="D58" s="6"/>
      <c r="E58" s="6"/>
      <c r="F58" s="3"/>
      <c r="G58" s="3"/>
      <c r="H58" s="16"/>
      <c r="I58" s="67"/>
      <c r="J58" s="16"/>
      <c r="K58" s="11"/>
      <c r="L58" s="11"/>
      <c r="M58" s="11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x14ac:dyDescent="0.25">
      <c r="H59" s="48"/>
      <c r="I59" s="48"/>
      <c r="J59" s="48"/>
    </row>
    <row r="60" spans="1:25" x14ac:dyDescent="0.25">
      <c r="A60" s="48"/>
      <c r="B60" s="48"/>
      <c r="C60" s="48"/>
      <c r="D60" s="48"/>
      <c r="E60" s="48"/>
    </row>
    <row r="61" spans="1:25" x14ac:dyDescent="0.25">
      <c r="A61" s="49"/>
      <c r="B61" s="49"/>
      <c r="C61" s="49"/>
      <c r="D61" s="49"/>
      <c r="E61" s="49"/>
    </row>
    <row r="62" spans="1:25" x14ac:dyDescent="0.25">
      <c r="A62" s="49"/>
      <c r="B62" s="49"/>
      <c r="C62" s="49"/>
      <c r="D62" s="49"/>
      <c r="E62" s="49"/>
    </row>
    <row r="63" spans="1:25" s="3" customFormat="1" ht="15.75" x14ac:dyDescent="0.25">
      <c r="A63" s="50"/>
      <c r="B63" s="50"/>
      <c r="C63" s="50"/>
      <c r="D63" s="50"/>
      <c r="E63" s="50"/>
      <c r="F63" s="55"/>
      <c r="G63" s="50"/>
      <c r="H63" s="56"/>
      <c r="I63" s="22"/>
      <c r="J63" s="22"/>
      <c r="K63" s="22"/>
      <c r="L63" s="22"/>
      <c r="M63" s="22"/>
    </row>
    <row r="64" spans="1:25" s="3" customFormat="1" ht="15.75" x14ac:dyDescent="0.25">
      <c r="A64" s="41"/>
      <c r="B64" s="51"/>
      <c r="C64" s="51"/>
      <c r="D64" s="41"/>
      <c r="E64" s="41"/>
      <c r="F64" s="52"/>
      <c r="G64" s="57"/>
      <c r="H64" s="57"/>
      <c r="I64" s="41"/>
      <c r="J64" s="41"/>
      <c r="K64" s="41"/>
      <c r="L64" s="41"/>
      <c r="M64" s="41"/>
      <c r="N64" s="6"/>
      <c r="O64" s="6"/>
    </row>
    <row r="65" spans="1:22" s="3" customFormat="1" ht="15.75" x14ac:dyDescent="0.25">
      <c r="A65" s="52"/>
      <c r="B65" s="51"/>
      <c r="C65" s="51"/>
      <c r="D65" s="22"/>
      <c r="E65" s="22"/>
      <c r="F65" s="22"/>
      <c r="G65" s="50"/>
      <c r="H65" s="50"/>
      <c r="I65" s="58"/>
      <c r="J65" s="41"/>
      <c r="K65" s="41"/>
      <c r="L65" s="41"/>
      <c r="M65" s="41"/>
      <c r="N65" s="6"/>
      <c r="O65" s="6"/>
    </row>
    <row r="66" spans="1:22" s="3" customFormat="1" ht="15.75" x14ac:dyDescent="0.25">
      <c r="A66" s="50"/>
      <c r="B66" s="50"/>
      <c r="C66" s="50"/>
      <c r="D66" s="50"/>
      <c r="E66" s="53"/>
      <c r="F66" s="54"/>
      <c r="G66" s="50"/>
      <c r="H66" s="54"/>
      <c r="I66" s="58"/>
      <c r="J66" s="41"/>
      <c r="K66" s="41"/>
      <c r="L66" s="41"/>
      <c r="M66" s="41"/>
      <c r="N66" s="6"/>
      <c r="O66" s="6"/>
    </row>
    <row r="67" spans="1:22" s="3" customFormat="1" ht="15.75" x14ac:dyDescent="0.25">
      <c r="A67" s="53"/>
      <c r="B67" s="51"/>
      <c r="C67" s="51"/>
      <c r="D67" s="54"/>
      <c r="E67" s="54"/>
      <c r="F67" s="54"/>
      <c r="G67" s="54"/>
      <c r="H67" s="54"/>
      <c r="I67" s="58"/>
      <c r="J67" s="41"/>
      <c r="K67" s="41"/>
      <c r="L67" s="41"/>
      <c r="M67" s="41"/>
      <c r="N67" s="6"/>
      <c r="O67" s="6"/>
    </row>
    <row r="68" spans="1:22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</row>
    <row r="69" spans="1:22" x14ac:dyDescent="0.25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</row>
    <row r="70" spans="1:22" s="3" customFormat="1" ht="15.75" x14ac:dyDescent="0.25">
      <c r="A70" s="41"/>
      <c r="B70" s="41"/>
      <c r="C70" s="41"/>
      <c r="D70" s="41"/>
      <c r="E70" s="41"/>
      <c r="F70" s="52"/>
      <c r="G70" s="41"/>
      <c r="H70" s="54"/>
      <c r="I70" s="58"/>
      <c r="J70" s="41"/>
      <c r="K70" s="41"/>
      <c r="L70" s="41"/>
      <c r="M70" s="41"/>
      <c r="N70" s="6"/>
      <c r="O70" s="6"/>
    </row>
    <row r="71" spans="1:22" s="6" customFormat="1" ht="15.75" x14ac:dyDescent="0.25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19"/>
      <c r="O71" s="19"/>
      <c r="P71" s="19"/>
      <c r="Q71" s="19"/>
      <c r="R71" s="19"/>
      <c r="S71" s="19"/>
      <c r="T71" s="19"/>
      <c r="U71" s="19"/>
      <c r="V71" s="19"/>
    </row>
    <row r="72" spans="1:22" s="3" customFormat="1" ht="15.75" x14ac:dyDescent="0.25">
      <c r="A72" s="41"/>
      <c r="B72" s="53"/>
      <c r="C72" s="53"/>
      <c r="D72" s="54"/>
      <c r="E72" s="54"/>
      <c r="F72" s="50"/>
      <c r="G72" s="50"/>
      <c r="H72" s="54"/>
      <c r="I72" s="58"/>
      <c r="J72" s="41"/>
      <c r="K72" s="41"/>
      <c r="L72" s="41"/>
      <c r="M72" s="41"/>
      <c r="N72" s="6"/>
      <c r="O72" s="6"/>
    </row>
    <row r="73" spans="1:22" s="3" customFormat="1" ht="15.75" x14ac:dyDescent="0.25">
      <c r="A73" s="41"/>
      <c r="B73" s="53"/>
      <c r="C73" s="53"/>
      <c r="D73" s="54"/>
      <c r="E73" s="59"/>
      <c r="F73" s="50"/>
      <c r="G73" s="50"/>
      <c r="H73" s="54"/>
      <c r="I73" s="50"/>
      <c r="J73" s="41"/>
      <c r="K73" s="41"/>
      <c r="L73" s="41"/>
      <c r="M73" s="53"/>
      <c r="N73" s="6"/>
      <c r="O73" s="6"/>
    </row>
    <row r="74" spans="1:22" s="3" customFormat="1" ht="15.75" x14ac:dyDescent="0.25">
      <c r="A74" s="41"/>
      <c r="B74" s="53"/>
      <c r="C74" s="53"/>
      <c r="D74" s="54"/>
      <c r="E74" s="54"/>
      <c r="F74" s="54"/>
      <c r="G74" s="54"/>
      <c r="H74" s="54"/>
      <c r="I74" s="54"/>
      <c r="J74" s="53"/>
      <c r="K74" s="53"/>
      <c r="L74" s="53"/>
      <c r="M74" s="53"/>
      <c r="N74" s="6"/>
      <c r="O74" s="6"/>
    </row>
    <row r="75" spans="1:22" x14ac:dyDescent="0.2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</row>
    <row r="76" spans="1:22" x14ac:dyDescent="0.25">
      <c r="A76" s="49"/>
      <c r="B76" s="1"/>
      <c r="C76" s="1"/>
      <c r="D76" s="1"/>
      <c r="E76" s="1"/>
    </row>
    <row r="77" spans="1:22" x14ac:dyDescent="0.25">
      <c r="A77" s="1"/>
      <c r="B77" s="1"/>
      <c r="C77" s="1"/>
      <c r="D77" s="1"/>
      <c r="E77" s="1"/>
    </row>
    <row r="78" spans="1:22" x14ac:dyDescent="0.25">
      <c r="A78" s="1"/>
      <c r="B78" s="1"/>
      <c r="C78" s="1"/>
      <c r="D78" s="47"/>
      <c r="E78" s="1"/>
    </row>
    <row r="79" spans="1:22" x14ac:dyDescent="0.25">
      <c r="A79" s="1"/>
      <c r="B79" s="1"/>
      <c r="C79" s="1"/>
      <c r="D79" s="1"/>
      <c r="E79" s="1"/>
    </row>
    <row r="80" spans="1:22" x14ac:dyDescent="0.25">
      <c r="A80" s="1"/>
      <c r="B80" s="1"/>
      <c r="C80" s="1"/>
      <c r="D80" s="1"/>
      <c r="E80" s="1"/>
    </row>
    <row r="81" spans="1:24" x14ac:dyDescent="0.25">
      <c r="A81" s="1"/>
      <c r="B81" s="1"/>
      <c r="C81" s="1"/>
      <c r="D81" s="1"/>
      <c r="E81" s="1"/>
    </row>
    <row r="82" spans="1:24" hidden="1" x14ac:dyDescent="0.25">
      <c r="A82" s="1"/>
      <c r="B82" s="1"/>
      <c r="C82" s="1"/>
      <c r="D82" s="1"/>
      <c r="E82" s="1"/>
      <c r="X82" t="s">
        <v>21</v>
      </c>
    </row>
    <row r="83" spans="1:24" hidden="1" x14ac:dyDescent="0.25">
      <c r="A83" s="1"/>
      <c r="B83" s="1"/>
      <c r="C83" s="1"/>
      <c r="D83" s="1"/>
      <c r="E83" s="1"/>
      <c r="X83" t="s">
        <v>22</v>
      </c>
    </row>
    <row r="84" spans="1:24" hidden="1" x14ac:dyDescent="0.25">
      <c r="A84" s="1"/>
      <c r="B84" s="1"/>
      <c r="C84" s="1"/>
      <c r="D84" s="1"/>
      <c r="E84" s="1"/>
      <c r="X84" t="s">
        <v>23</v>
      </c>
    </row>
    <row r="85" spans="1:24" hidden="1" x14ac:dyDescent="0.25">
      <c r="A85" s="1"/>
      <c r="B85" s="1"/>
      <c r="C85" s="1"/>
      <c r="D85" s="1"/>
      <c r="E85" s="1"/>
      <c r="X85" t="s">
        <v>24</v>
      </c>
    </row>
    <row r="86" spans="1:24" hidden="1" x14ac:dyDescent="0.25">
      <c r="A86" s="1"/>
      <c r="B86" s="1"/>
      <c r="C86" s="1"/>
      <c r="D86" s="1"/>
      <c r="E86" s="1"/>
      <c r="X86" t="s">
        <v>25</v>
      </c>
    </row>
    <row r="87" spans="1:24" hidden="1" x14ac:dyDescent="0.25">
      <c r="A87" s="1"/>
      <c r="B87" s="1"/>
      <c r="C87" s="1"/>
      <c r="D87" s="1"/>
      <c r="E87" s="1"/>
      <c r="X87" t="s">
        <v>26</v>
      </c>
    </row>
    <row r="88" spans="1:24" hidden="1" x14ac:dyDescent="0.25">
      <c r="A88" s="1"/>
      <c r="B88" s="1"/>
      <c r="C88" s="1"/>
      <c r="D88" s="1"/>
      <c r="E88" s="1"/>
      <c r="X88" t="s">
        <v>27</v>
      </c>
    </row>
    <row r="89" spans="1:24" hidden="1" x14ac:dyDescent="0.25">
      <c r="A89" s="1"/>
      <c r="B89" s="1"/>
      <c r="C89" s="1"/>
      <c r="D89" s="1"/>
      <c r="E89" s="1"/>
      <c r="X89" t="s">
        <v>28</v>
      </c>
    </row>
    <row r="90" spans="1:24" hidden="1" x14ac:dyDescent="0.25">
      <c r="A90" s="1"/>
      <c r="B90" s="1"/>
      <c r="C90" s="1"/>
      <c r="D90" s="1"/>
      <c r="E90" s="1"/>
      <c r="X90" t="s">
        <v>29</v>
      </c>
    </row>
    <row r="91" spans="1:24" hidden="1" x14ac:dyDescent="0.25">
      <c r="A91" s="1"/>
      <c r="B91" s="1"/>
      <c r="C91" s="1"/>
      <c r="D91" s="1"/>
      <c r="E91" s="1"/>
      <c r="X91" t="s">
        <v>30</v>
      </c>
    </row>
    <row r="92" spans="1:24" hidden="1" x14ac:dyDescent="0.25">
      <c r="A92" s="1"/>
      <c r="B92" s="1"/>
      <c r="C92" s="1"/>
      <c r="D92" s="1"/>
      <c r="E92" s="1"/>
      <c r="X92" t="s">
        <v>31</v>
      </c>
    </row>
    <row r="93" spans="1:24" hidden="1" x14ac:dyDescent="0.25">
      <c r="A93" s="1"/>
      <c r="B93" s="1"/>
      <c r="C93" s="1"/>
      <c r="D93" s="1"/>
      <c r="E93" s="1"/>
      <c r="X93" t="s">
        <v>32</v>
      </c>
    </row>
    <row r="94" spans="1:24" hidden="1" x14ac:dyDescent="0.25">
      <c r="A94" s="1"/>
      <c r="B94" s="1"/>
      <c r="C94" s="1"/>
      <c r="D94" s="1"/>
      <c r="E94" s="1"/>
      <c r="X94" t="s">
        <v>33</v>
      </c>
    </row>
    <row r="95" spans="1:24" hidden="1" x14ac:dyDescent="0.25">
      <c r="A95" s="1"/>
      <c r="B95" s="1"/>
      <c r="C95" s="1"/>
      <c r="D95" s="1"/>
      <c r="E95" s="1"/>
      <c r="X95" t="s">
        <v>34</v>
      </c>
    </row>
    <row r="96" spans="1:24" hidden="1" x14ac:dyDescent="0.25">
      <c r="A96" s="1"/>
      <c r="B96" s="1"/>
      <c r="C96" s="1"/>
      <c r="D96" s="1"/>
      <c r="E96" s="1"/>
      <c r="X96" t="s">
        <v>35</v>
      </c>
    </row>
    <row r="97" spans="1:24" hidden="1" x14ac:dyDescent="0.25">
      <c r="A97" s="1"/>
      <c r="B97" s="1"/>
      <c r="C97" s="1"/>
      <c r="D97" s="1"/>
      <c r="E97" s="1"/>
      <c r="X97" t="s">
        <v>36</v>
      </c>
    </row>
    <row r="98" spans="1:24" hidden="1" x14ac:dyDescent="0.25">
      <c r="A98" s="1"/>
      <c r="B98" s="1"/>
      <c r="C98" s="1"/>
      <c r="D98" s="1"/>
      <c r="E98" s="1"/>
      <c r="X98" t="s">
        <v>37</v>
      </c>
    </row>
    <row r="99" spans="1:24" hidden="1" x14ac:dyDescent="0.25">
      <c r="A99" s="1"/>
      <c r="B99" s="1"/>
      <c r="C99" s="1"/>
      <c r="D99" s="1"/>
      <c r="E99" s="1"/>
      <c r="X99" t="s">
        <v>38</v>
      </c>
    </row>
    <row r="100" spans="1:24" hidden="1" x14ac:dyDescent="0.25">
      <c r="A100" s="1"/>
      <c r="B100" s="1"/>
      <c r="C100" s="1"/>
      <c r="D100" s="1"/>
      <c r="E100" s="1"/>
      <c r="X100" t="s">
        <v>39</v>
      </c>
    </row>
    <row r="101" spans="1:24" hidden="1" x14ac:dyDescent="0.25">
      <c r="A101" s="1"/>
      <c r="B101" s="1"/>
      <c r="C101" s="1"/>
      <c r="D101" s="1"/>
      <c r="E101" s="1"/>
      <c r="X101" t="s">
        <v>40</v>
      </c>
    </row>
    <row r="102" spans="1:24" hidden="1" x14ac:dyDescent="0.25">
      <c r="A102" s="1"/>
      <c r="B102" s="1"/>
      <c r="C102" s="1"/>
      <c r="D102" s="1"/>
      <c r="E102" s="1"/>
      <c r="X102" t="s">
        <v>41</v>
      </c>
    </row>
    <row r="103" spans="1:24" hidden="1" x14ac:dyDescent="0.25">
      <c r="A103" s="1"/>
      <c r="B103" s="1"/>
      <c r="C103" s="1"/>
      <c r="D103" s="1"/>
      <c r="E103" s="1"/>
      <c r="X103" t="s">
        <v>42</v>
      </c>
    </row>
    <row r="104" spans="1:24" hidden="1" x14ac:dyDescent="0.25">
      <c r="A104" s="1"/>
      <c r="B104" s="1"/>
      <c r="C104" s="1"/>
      <c r="D104" s="1"/>
      <c r="E104" s="1"/>
      <c r="X104" t="s">
        <v>43</v>
      </c>
    </row>
    <row r="105" spans="1:24" hidden="1" x14ac:dyDescent="0.25">
      <c r="A105" s="1"/>
      <c r="B105" s="1"/>
      <c r="C105" s="1"/>
      <c r="D105" s="1"/>
      <c r="E105" s="1"/>
      <c r="X105" t="s">
        <v>44</v>
      </c>
    </row>
    <row r="106" spans="1:24" hidden="1" x14ac:dyDescent="0.25">
      <c r="A106" s="1"/>
      <c r="B106" s="1"/>
      <c r="C106" s="1"/>
      <c r="D106" s="1"/>
      <c r="E106" s="1"/>
      <c r="X106" t="s">
        <v>45</v>
      </c>
    </row>
    <row r="107" spans="1:24" hidden="1" x14ac:dyDescent="0.25">
      <c r="A107" s="1"/>
      <c r="B107" s="1"/>
      <c r="C107" s="1"/>
      <c r="D107" s="1"/>
      <c r="E107" s="1"/>
      <c r="X107" t="s">
        <v>46</v>
      </c>
    </row>
    <row r="108" spans="1:24" hidden="1" x14ac:dyDescent="0.25">
      <c r="A108" s="1"/>
      <c r="B108" s="1"/>
      <c r="C108" s="1"/>
      <c r="D108" s="1"/>
      <c r="E108" s="1"/>
      <c r="X108" t="s">
        <v>47</v>
      </c>
    </row>
    <row r="109" spans="1:24" hidden="1" x14ac:dyDescent="0.25">
      <c r="A109" s="1"/>
      <c r="B109" s="1"/>
      <c r="C109" s="1"/>
      <c r="D109" s="1"/>
      <c r="E109" s="1"/>
      <c r="X109" t="s">
        <v>48</v>
      </c>
    </row>
    <row r="110" spans="1:24" hidden="1" x14ac:dyDescent="0.25">
      <c r="A110" s="1"/>
      <c r="B110" s="1"/>
      <c r="C110" s="1"/>
      <c r="D110" s="1"/>
      <c r="E110" s="1"/>
      <c r="X110" t="s">
        <v>49</v>
      </c>
    </row>
    <row r="111" spans="1:24" hidden="1" x14ac:dyDescent="0.25">
      <c r="A111" s="1"/>
      <c r="B111" s="1"/>
      <c r="C111" s="1"/>
      <c r="D111" s="1"/>
      <c r="E111" s="1"/>
      <c r="X111" t="s">
        <v>50</v>
      </c>
    </row>
    <row r="112" spans="1:24" hidden="1" x14ac:dyDescent="0.25">
      <c r="A112" s="1"/>
      <c r="B112" s="1"/>
      <c r="C112" s="1"/>
      <c r="D112" s="1"/>
      <c r="E112" s="1"/>
      <c r="X112" t="s">
        <v>51</v>
      </c>
    </row>
    <row r="113" spans="1:24" hidden="1" x14ac:dyDescent="0.25">
      <c r="A113" s="1"/>
      <c r="B113" s="1"/>
      <c r="C113" s="1"/>
      <c r="D113" s="1"/>
      <c r="E113" s="1"/>
      <c r="X113" t="s">
        <v>52</v>
      </c>
    </row>
    <row r="114" spans="1:24" hidden="1" x14ac:dyDescent="0.25">
      <c r="A114" s="1"/>
      <c r="B114" s="1"/>
      <c r="C114" s="1"/>
      <c r="D114" s="1"/>
      <c r="E114" s="1"/>
      <c r="X114" t="s">
        <v>53</v>
      </c>
    </row>
    <row r="115" spans="1:24" hidden="1" x14ac:dyDescent="0.25">
      <c r="A115" s="1"/>
      <c r="B115" s="1"/>
      <c r="C115" s="1"/>
      <c r="D115" s="1"/>
      <c r="E115" s="1"/>
      <c r="X115" t="s">
        <v>54</v>
      </c>
    </row>
    <row r="116" spans="1:24" hidden="1" x14ac:dyDescent="0.25">
      <c r="A116" s="1"/>
      <c r="B116" s="1"/>
      <c r="C116" s="1"/>
      <c r="D116" s="1"/>
      <c r="E116" s="1"/>
      <c r="X116" t="s">
        <v>55</v>
      </c>
    </row>
    <row r="117" spans="1:24" hidden="1" x14ac:dyDescent="0.25">
      <c r="A117" s="1"/>
      <c r="B117" s="1"/>
      <c r="C117" s="1"/>
      <c r="D117" s="1"/>
      <c r="E117" s="1"/>
      <c r="X117" t="s">
        <v>15</v>
      </c>
    </row>
    <row r="118" spans="1:24" hidden="1" x14ac:dyDescent="0.25">
      <c r="A118" s="1"/>
      <c r="B118" s="1"/>
      <c r="C118" s="1"/>
      <c r="D118" s="1"/>
      <c r="E118" s="1"/>
      <c r="X118" t="s">
        <v>16</v>
      </c>
    </row>
    <row r="119" spans="1:24" hidden="1" x14ac:dyDescent="0.25">
      <c r="A119" s="1"/>
      <c r="B119" s="1"/>
      <c r="C119" s="1"/>
      <c r="D119" s="1"/>
      <c r="E119" s="1"/>
      <c r="X119" t="s">
        <v>17</v>
      </c>
    </row>
    <row r="120" spans="1:24" hidden="1" x14ac:dyDescent="0.25">
      <c r="A120" s="1"/>
      <c r="B120" s="1"/>
      <c r="C120" s="1"/>
      <c r="D120" s="1"/>
      <c r="E120" s="1"/>
      <c r="X120" t="s">
        <v>18</v>
      </c>
    </row>
  </sheetData>
  <sheetProtection algorithmName="SHA-512" hashValue="m38FDNYcnywJyagu2nMYrXmtcM+RTi2lPX9mR/oCcejBm9vnf2sRDYuODxcrTsxmGWyT9LSGxu/MtSicwrZpxw==" saltValue="sEtA0B1N3WDjnRc1HcogOg==" spinCount="100000" sheet="1" objects="1" scenarios="1"/>
  <mergeCells count="21">
    <mergeCell ref="C57:D57"/>
    <mergeCell ref="B31:E32"/>
    <mergeCell ref="A1:G1"/>
    <mergeCell ref="A2:G2"/>
    <mergeCell ref="A4:E5"/>
    <mergeCell ref="A6:B6"/>
    <mergeCell ref="B17:E17"/>
    <mergeCell ref="B18:E18"/>
    <mergeCell ref="A20:E20"/>
    <mergeCell ref="C26:D26"/>
    <mergeCell ref="C27:D27"/>
    <mergeCell ref="C28:D28"/>
    <mergeCell ref="B30:E30"/>
    <mergeCell ref="C55:D55"/>
    <mergeCell ref="C56:D56"/>
    <mergeCell ref="B33:E34"/>
    <mergeCell ref="C40:D40"/>
    <mergeCell ref="C41:D41"/>
    <mergeCell ref="C42:D42"/>
    <mergeCell ref="C43:D43"/>
    <mergeCell ref="B45:E46"/>
  </mergeCells>
  <dataValidations count="4">
    <dataValidation type="custom" allowBlank="1" showInputMessage="1" showErrorMessage="1" sqref="E40" xr:uid="{3F9ED2D0-28E7-4A3E-9E3A-042F6905B39A}">
      <formula1>SUM(A_Sessions)</formula1>
    </dataValidation>
    <dataValidation type="list" allowBlank="1" showInputMessage="1" showErrorMessage="1" sqref="B9" xr:uid="{11738AB0-B1D0-4A52-806C-1F92E85B8F6A}">
      <formula1>TSA_Drop_Down</formula1>
    </dataValidation>
    <dataValidation type="whole" operator="lessThan" allowBlank="1" showInputMessage="1" showErrorMessage="1" sqref="E41" xr:uid="{C6473281-DCBD-4C2D-B832-7C7B946B1D51}">
      <formula1>5</formula1>
    </dataValidation>
    <dataValidation type="whole" operator="lessThan" allowBlank="1" showInputMessage="1" showErrorMessage="1" sqref="F36:F39" xr:uid="{C0062350-5651-43AE-83CD-1DD6CA6A837B}">
      <formula1>10</formula1>
    </dataValidation>
  </dataValidations>
  <pageMargins left="0.7" right="0.7" top="0.75" bottom="0.75" header="0.3" footer="0.3"/>
  <pageSetup scale="57" fitToHeight="0" orientation="landscape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03A79-8CCA-49B4-943C-BAA62230BEA3}">
  <dimension ref="A1:L41"/>
  <sheetViews>
    <sheetView workbookViewId="0">
      <selection activeCell="G16" sqref="G16"/>
    </sheetView>
  </sheetViews>
  <sheetFormatPr defaultRowHeight="15" x14ac:dyDescent="0.25"/>
  <cols>
    <col min="1" max="1" width="29" bestFit="1" customWidth="1"/>
    <col min="2" max="2" width="21.7109375" customWidth="1"/>
    <col min="3" max="3" width="12" customWidth="1"/>
    <col min="4" max="4" width="15.5703125" customWidth="1"/>
  </cols>
  <sheetData>
    <row r="1" spans="1:12" x14ac:dyDescent="0.25">
      <c r="A1" s="61" t="s">
        <v>56</v>
      </c>
      <c r="B1" s="62" t="s">
        <v>57</v>
      </c>
      <c r="C1" s="63" t="s">
        <v>83</v>
      </c>
      <c r="D1" s="63" t="s">
        <v>104</v>
      </c>
    </row>
    <row r="2" spans="1:12" x14ac:dyDescent="0.25">
      <c r="A2" t="s">
        <v>97</v>
      </c>
      <c r="B2" s="30">
        <v>0.03</v>
      </c>
      <c r="C2" s="29">
        <v>300</v>
      </c>
      <c r="D2" s="29">
        <v>5250</v>
      </c>
    </row>
    <row r="3" spans="1:12" x14ac:dyDescent="0.25">
      <c r="A3" t="s">
        <v>95</v>
      </c>
      <c r="B3" s="27">
        <v>0.01</v>
      </c>
      <c r="C3" s="29">
        <v>300</v>
      </c>
      <c r="D3" s="29">
        <v>19900</v>
      </c>
    </row>
    <row r="4" spans="1:12" x14ac:dyDescent="0.25">
      <c r="A4" t="s">
        <v>96</v>
      </c>
      <c r="B4" s="27">
        <v>0.08</v>
      </c>
      <c r="C4" s="29">
        <v>300</v>
      </c>
      <c r="D4" s="29">
        <v>17100</v>
      </c>
    </row>
    <row r="5" spans="1:12" ht="18.75" x14ac:dyDescent="0.3">
      <c r="A5" t="s">
        <v>28</v>
      </c>
      <c r="B5" s="27">
        <v>0.17</v>
      </c>
      <c r="C5" s="29">
        <v>300</v>
      </c>
      <c r="D5" s="29">
        <v>21575</v>
      </c>
      <c r="L5" s="60"/>
    </row>
    <row r="6" spans="1:12" x14ac:dyDescent="0.25">
      <c r="A6" t="s">
        <v>58</v>
      </c>
      <c r="B6" s="27">
        <v>0.08</v>
      </c>
      <c r="C6" s="29">
        <v>300</v>
      </c>
      <c r="D6" s="29">
        <v>31825</v>
      </c>
    </row>
    <row r="7" spans="1:12" x14ac:dyDescent="0.25">
      <c r="A7" t="s">
        <v>30</v>
      </c>
      <c r="B7" s="27">
        <v>0.14000000000000001</v>
      </c>
      <c r="C7" s="29">
        <v>300</v>
      </c>
      <c r="D7" s="29">
        <v>36250</v>
      </c>
    </row>
    <row r="8" spans="1:12" x14ac:dyDescent="0.25">
      <c r="A8" t="s">
        <v>31</v>
      </c>
      <c r="B8" s="27">
        <v>0.05</v>
      </c>
      <c r="C8" s="29">
        <v>300</v>
      </c>
      <c r="D8" s="29">
        <v>13025</v>
      </c>
    </row>
    <row r="9" spans="1:12" x14ac:dyDescent="0.25">
      <c r="A9" t="s">
        <v>32</v>
      </c>
      <c r="B9" s="27">
        <v>0.13</v>
      </c>
      <c r="C9" s="29">
        <v>300</v>
      </c>
      <c r="D9" s="29">
        <v>7400</v>
      </c>
    </row>
    <row r="10" spans="1:12" x14ac:dyDescent="0.25">
      <c r="A10" t="s">
        <v>33</v>
      </c>
      <c r="B10" s="27">
        <v>0.12</v>
      </c>
      <c r="C10" s="29">
        <v>300</v>
      </c>
      <c r="D10" s="29">
        <v>14050</v>
      </c>
    </row>
    <row r="11" spans="1:12" x14ac:dyDescent="0.25">
      <c r="A11" t="s">
        <v>34</v>
      </c>
      <c r="B11" s="27">
        <v>7.0000000000000007E-2</v>
      </c>
      <c r="C11" s="29">
        <v>300</v>
      </c>
      <c r="D11" s="29">
        <v>36800</v>
      </c>
    </row>
    <row r="12" spans="1:12" x14ac:dyDescent="0.25">
      <c r="A12" t="s">
        <v>35</v>
      </c>
      <c r="B12" s="27">
        <v>0.09</v>
      </c>
      <c r="C12" s="29">
        <v>300</v>
      </c>
      <c r="D12" s="29">
        <v>22075</v>
      </c>
    </row>
    <row r="13" spans="1:12" x14ac:dyDescent="0.25">
      <c r="A13" t="s">
        <v>36</v>
      </c>
      <c r="B13" s="27">
        <v>0.03</v>
      </c>
      <c r="C13" s="29">
        <v>300</v>
      </c>
      <c r="D13" s="29">
        <v>29725</v>
      </c>
    </row>
    <row r="14" spans="1:12" x14ac:dyDescent="0.25">
      <c r="A14" t="s">
        <v>59</v>
      </c>
      <c r="B14" s="27">
        <v>0.11</v>
      </c>
      <c r="C14" s="29">
        <v>300</v>
      </c>
      <c r="D14" s="29">
        <v>5075</v>
      </c>
    </row>
    <row r="15" spans="1:12" x14ac:dyDescent="0.25">
      <c r="A15" t="s">
        <v>38</v>
      </c>
      <c r="B15" s="27">
        <v>0.17</v>
      </c>
      <c r="C15" s="29">
        <v>300</v>
      </c>
      <c r="D15" s="29">
        <v>12250</v>
      </c>
    </row>
    <row r="16" spans="1:12" x14ac:dyDescent="0.25">
      <c r="A16" t="s">
        <v>39</v>
      </c>
      <c r="B16" s="30">
        <v>0.01</v>
      </c>
      <c r="C16" s="29">
        <v>300</v>
      </c>
      <c r="D16" s="29">
        <v>2750</v>
      </c>
    </row>
    <row r="17" spans="1:4" x14ac:dyDescent="0.25">
      <c r="A17" t="s">
        <v>40</v>
      </c>
      <c r="B17" s="27">
        <v>0.01</v>
      </c>
      <c r="C17" s="29">
        <v>300</v>
      </c>
      <c r="D17" s="29">
        <v>18975</v>
      </c>
    </row>
    <row r="18" spans="1:4" x14ac:dyDescent="0.25">
      <c r="A18" t="s">
        <v>41</v>
      </c>
      <c r="B18" s="27">
        <v>0.08</v>
      </c>
      <c r="C18" s="29">
        <v>300</v>
      </c>
      <c r="D18" s="29">
        <v>7100</v>
      </c>
    </row>
    <row r="19" spans="1:4" x14ac:dyDescent="0.25">
      <c r="A19" t="s">
        <v>42</v>
      </c>
      <c r="B19" s="27">
        <v>7.0000000000000007E-2</v>
      </c>
      <c r="C19" s="29">
        <v>300</v>
      </c>
      <c r="D19" s="29">
        <v>28975</v>
      </c>
    </row>
    <row r="20" spans="1:4" x14ac:dyDescent="0.25">
      <c r="A20" t="s">
        <v>43</v>
      </c>
      <c r="B20" s="27">
        <v>0.02</v>
      </c>
      <c r="C20" s="29">
        <v>300</v>
      </c>
      <c r="D20" s="29">
        <v>16675</v>
      </c>
    </row>
    <row r="21" spans="1:4" x14ac:dyDescent="0.25">
      <c r="A21" t="s">
        <v>45</v>
      </c>
      <c r="B21" s="27">
        <v>0.06</v>
      </c>
      <c r="C21" s="29">
        <v>300</v>
      </c>
      <c r="D21" s="29">
        <v>9775</v>
      </c>
    </row>
    <row r="22" spans="1:4" x14ac:dyDescent="0.25">
      <c r="A22" t="s">
        <v>46</v>
      </c>
      <c r="B22" s="27">
        <v>0.05</v>
      </c>
      <c r="C22" s="29">
        <v>300</v>
      </c>
      <c r="D22" s="29">
        <v>14750</v>
      </c>
    </row>
    <row r="23" spans="1:4" x14ac:dyDescent="0.25">
      <c r="A23" t="s">
        <v>47</v>
      </c>
      <c r="B23" s="27">
        <v>0.05</v>
      </c>
      <c r="C23" s="29">
        <v>300</v>
      </c>
      <c r="D23" s="29">
        <v>13975</v>
      </c>
    </row>
    <row r="24" spans="1:4" x14ac:dyDescent="0.25">
      <c r="A24" t="s">
        <v>48</v>
      </c>
      <c r="B24" s="27">
        <v>0.1</v>
      </c>
      <c r="C24" s="29">
        <v>300</v>
      </c>
      <c r="D24" s="29">
        <v>9325</v>
      </c>
    </row>
    <row r="25" spans="1:4" x14ac:dyDescent="0.25">
      <c r="A25" t="s">
        <v>49</v>
      </c>
      <c r="B25" s="27">
        <v>0.03</v>
      </c>
      <c r="C25" s="29">
        <v>300</v>
      </c>
      <c r="D25" s="29">
        <v>23400</v>
      </c>
    </row>
    <row r="26" spans="1:4" x14ac:dyDescent="0.25">
      <c r="A26" t="s">
        <v>51</v>
      </c>
      <c r="B26" s="27">
        <v>0.08</v>
      </c>
      <c r="C26" s="29">
        <v>300</v>
      </c>
      <c r="D26" s="29">
        <v>16300</v>
      </c>
    </row>
    <row r="27" spans="1:4" x14ac:dyDescent="0.25">
      <c r="A27" t="s">
        <v>52</v>
      </c>
      <c r="B27" s="27">
        <v>0.01</v>
      </c>
      <c r="C27" s="29">
        <v>300</v>
      </c>
      <c r="D27" s="29">
        <v>9975</v>
      </c>
    </row>
    <row r="28" spans="1:4" x14ac:dyDescent="0.25">
      <c r="A28" t="s">
        <v>53</v>
      </c>
      <c r="B28" s="27">
        <v>0.1</v>
      </c>
      <c r="C28" s="29">
        <v>300</v>
      </c>
      <c r="D28" s="29">
        <v>7450</v>
      </c>
    </row>
    <row r="29" spans="1:4" x14ac:dyDescent="0.25">
      <c r="A29" t="s">
        <v>55</v>
      </c>
      <c r="B29" s="27">
        <v>0.09</v>
      </c>
      <c r="C29" s="29">
        <v>300</v>
      </c>
      <c r="D29" s="29">
        <v>15375</v>
      </c>
    </row>
    <row r="30" spans="1:4" x14ac:dyDescent="0.25">
      <c r="A30" t="s">
        <v>15</v>
      </c>
      <c r="B30" s="27">
        <v>0.22</v>
      </c>
      <c r="C30" s="29">
        <v>300</v>
      </c>
      <c r="D30" s="29">
        <v>22175</v>
      </c>
    </row>
    <row r="31" spans="1:4" x14ac:dyDescent="0.25">
      <c r="A31" t="s">
        <v>16</v>
      </c>
      <c r="B31" s="27">
        <v>0.08</v>
      </c>
      <c r="C31" s="29">
        <v>300</v>
      </c>
      <c r="D31" s="29">
        <v>10675</v>
      </c>
    </row>
    <row r="32" spans="1:4" x14ac:dyDescent="0.25">
      <c r="A32" t="s">
        <v>21</v>
      </c>
      <c r="B32" s="31">
        <v>0.01</v>
      </c>
      <c r="C32" s="29">
        <v>338</v>
      </c>
      <c r="D32" s="29">
        <v>121834</v>
      </c>
    </row>
    <row r="33" spans="1:4" x14ac:dyDescent="0.25">
      <c r="A33" t="s">
        <v>22</v>
      </c>
      <c r="B33" s="27">
        <v>0.12</v>
      </c>
      <c r="C33" s="29">
        <v>338</v>
      </c>
      <c r="D33" s="29">
        <v>625177</v>
      </c>
    </row>
    <row r="34" spans="1:4" x14ac:dyDescent="0.25">
      <c r="A34" t="s">
        <v>23</v>
      </c>
      <c r="B34" s="27">
        <v>0.03</v>
      </c>
      <c r="C34" s="29">
        <v>338</v>
      </c>
      <c r="D34" s="29">
        <v>196684</v>
      </c>
    </row>
    <row r="35" spans="1:4" x14ac:dyDescent="0.25">
      <c r="A35" t="s">
        <v>24</v>
      </c>
      <c r="B35" s="27">
        <v>0.01</v>
      </c>
      <c r="C35" s="29">
        <v>338</v>
      </c>
      <c r="D35" s="29">
        <v>247831</v>
      </c>
    </row>
    <row r="36" spans="1:4" x14ac:dyDescent="0.25">
      <c r="A36" t="s">
        <v>25</v>
      </c>
      <c r="B36" s="27">
        <v>0.05</v>
      </c>
      <c r="C36" s="29">
        <v>338</v>
      </c>
      <c r="D36" s="29">
        <v>44164</v>
      </c>
    </row>
    <row r="37" spans="1:4" x14ac:dyDescent="0.25">
      <c r="A37" t="s">
        <v>44</v>
      </c>
      <c r="B37" s="27">
        <v>0.03</v>
      </c>
      <c r="C37" s="29">
        <v>338</v>
      </c>
      <c r="D37" s="29">
        <v>33602</v>
      </c>
    </row>
    <row r="38" spans="1:4" x14ac:dyDescent="0.25">
      <c r="A38" t="s">
        <v>54</v>
      </c>
      <c r="B38" s="32">
        <v>0.02</v>
      </c>
      <c r="C38" s="29">
        <v>338</v>
      </c>
      <c r="D38" s="29">
        <v>37787</v>
      </c>
    </row>
    <row r="39" spans="1:4" x14ac:dyDescent="0.25">
      <c r="A39" t="s">
        <v>17</v>
      </c>
      <c r="B39" s="27">
        <v>0.02</v>
      </c>
      <c r="C39" s="29">
        <v>338</v>
      </c>
      <c r="D39" s="29">
        <v>34211</v>
      </c>
    </row>
    <row r="40" spans="1:4" x14ac:dyDescent="0.25">
      <c r="A40" t="s">
        <v>18</v>
      </c>
      <c r="B40" s="27">
        <v>0.01</v>
      </c>
      <c r="C40" s="29">
        <v>338</v>
      </c>
      <c r="D40" s="29">
        <v>17478</v>
      </c>
    </row>
    <row r="41" spans="1:4" x14ac:dyDescent="0.25">
      <c r="A41" t="s">
        <v>50</v>
      </c>
      <c r="B41" s="27">
        <v>0.02</v>
      </c>
      <c r="C41" s="29">
        <v>338</v>
      </c>
      <c r="D41" s="29">
        <v>7240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Public Site Form</vt:lpstr>
      <vt:lpstr>Non Public Site Form</vt:lpstr>
      <vt:lpstr>TSA Funding Chart</vt:lpstr>
      <vt:lpstr>A_Sessions</vt:lpstr>
      <vt:lpstr>chart_with_caps</vt:lpstr>
      <vt:lpstr>Full_Chart</vt:lpstr>
      <vt:lpstr>NAME_OF_TSA</vt:lpstr>
      <vt:lpstr>Region_Rate</vt:lpstr>
      <vt:lpstr>single_TSA_Cap</vt:lpstr>
      <vt:lpstr>total_reimbursement</vt:lpstr>
      <vt:lpstr>TSA_Drop_Down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Valerie Cosgrove</cp:lastModifiedBy>
  <cp:lastPrinted>2018-07-02T19:06:32Z</cp:lastPrinted>
  <dcterms:created xsi:type="dcterms:W3CDTF">2018-02-21T13:50:09Z</dcterms:created>
  <dcterms:modified xsi:type="dcterms:W3CDTF">2018-07-02T19:10:10Z</dcterms:modified>
</cp:coreProperties>
</file>